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764mfr\Documents\Folkevalgtprogrammet\"/>
    </mc:Choice>
  </mc:AlternateContent>
  <bookViews>
    <workbookView xWindow="0" yWindow="0" windowWidth="15570" windowHeight="12510"/>
  </bookViews>
  <sheets>
    <sheet name="Innleggingsark" sheetId="4" r:id="rId1"/>
    <sheet name="Kvotientberegning" sheetId="1" r:id="rId2"/>
    <sheet name="Hjelpeark" sheetId="2" state="hidden" r:id="rId3"/>
    <sheet name="Hjelpeark sistemandat kvotient" sheetId="30" state="hidden" r:id="rId4"/>
    <sheet name="Kommuner" sheetId="5" state="hidden" r:id="rId5"/>
  </sheets>
  <definedNames>
    <definedName name="a" localSheetId="1">Kvotientberegning!$J$1</definedName>
    <definedName name="aa">#REF!</definedName>
    <definedName name="Antall_representanter">#REF!</definedName>
    <definedName name="b" localSheetId="1">Kvotientberegning!$J$4</definedName>
    <definedName name="dd">#REF!</definedName>
    <definedName name="Mandater">#REF!</definedName>
    <definedName name="Utskriftsområde1">#REF!</definedName>
  </definedNames>
  <calcPr calcId="162913"/>
</workbook>
</file>

<file path=xl/calcChain.xml><?xml version="1.0" encoding="utf-8"?>
<calcChain xmlns="http://schemas.openxmlformats.org/spreadsheetml/2006/main">
  <c r="A16" i="30" l="1"/>
  <c r="A17" i="30"/>
  <c r="B14" i="1"/>
  <c r="F14" i="1" s="1"/>
  <c r="B15" i="1"/>
  <c r="E15" i="1" s="1"/>
  <c r="A14" i="1"/>
  <c r="A15" i="1"/>
  <c r="H15" i="1" l="1"/>
  <c r="AC15" i="1"/>
  <c r="S15" i="1"/>
  <c r="Y15" i="1"/>
  <c r="N15" i="1"/>
  <c r="U15" i="1"/>
  <c r="R15" i="1"/>
  <c r="L15" i="1"/>
  <c r="G15" i="1"/>
  <c r="AB15" i="1"/>
  <c r="X15" i="1"/>
  <c r="T15" i="1"/>
  <c r="P15" i="1"/>
  <c r="K15" i="1"/>
  <c r="F15" i="1"/>
  <c r="AA15" i="1"/>
  <c r="W15" i="1"/>
  <c r="AD15" i="1"/>
  <c r="O15" i="1"/>
  <c r="J15" i="1"/>
  <c r="D15" i="1"/>
  <c r="Z15" i="1"/>
  <c r="V15" i="1"/>
  <c r="AC14" i="1"/>
  <c r="Y14" i="1"/>
  <c r="U14" i="1"/>
  <c r="AB14" i="1"/>
  <c r="X14" i="1"/>
  <c r="T14" i="1"/>
  <c r="AA14" i="1"/>
  <c r="W14" i="1"/>
  <c r="Z14" i="1"/>
  <c r="V14" i="1"/>
  <c r="C14" i="1"/>
  <c r="P14" i="1"/>
  <c r="K14" i="1"/>
  <c r="E14" i="1"/>
  <c r="AD14" i="1"/>
  <c r="O14" i="1"/>
  <c r="I14" i="1"/>
  <c r="D14" i="1"/>
  <c r="S14" i="1"/>
  <c r="M14" i="1"/>
  <c r="H14" i="1"/>
  <c r="C15" i="1"/>
  <c r="Q15" i="1"/>
  <c r="M15" i="1"/>
  <c r="I15" i="1"/>
  <c r="Q14" i="1"/>
  <c r="L14" i="1"/>
  <c r="G14" i="1"/>
  <c r="R14" i="1"/>
  <c r="N14" i="1"/>
  <c r="J14" i="1"/>
  <c r="A18" i="30"/>
  <c r="A15" i="30"/>
  <c r="A14" i="30"/>
  <c r="A13" i="30"/>
  <c r="A12" i="30"/>
  <c r="A11" i="30"/>
  <c r="A10" i="30"/>
  <c r="A9" i="30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26" i="4" l="1"/>
  <c r="C17" i="2" l="1"/>
  <c r="C18" i="2"/>
  <c r="C19" i="2"/>
  <c r="C20" i="2"/>
  <c r="C21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" i="2"/>
  <c r="C3" i="2"/>
  <c r="C4" i="2"/>
  <c r="C5" i="2"/>
  <c r="C7" i="2"/>
  <c r="C9" i="2"/>
  <c r="C11" i="2"/>
  <c r="C15" i="2"/>
  <c r="B8" i="1" l="1"/>
  <c r="B9" i="1"/>
  <c r="B10" i="1"/>
  <c r="B11" i="1"/>
  <c r="B12" i="1"/>
  <c r="B13" i="1"/>
  <c r="B16" i="1"/>
  <c r="B7" i="1"/>
  <c r="A8" i="1"/>
  <c r="A9" i="1"/>
  <c r="A10" i="1"/>
  <c r="A11" i="1"/>
  <c r="A12" i="1"/>
  <c r="A13" i="1"/>
  <c r="A16" i="1"/>
  <c r="A7" i="1"/>
  <c r="D3" i="1"/>
  <c r="C5" i="4"/>
  <c r="C1" i="1" s="1"/>
  <c r="B2" i="5"/>
  <c r="V7" i="1" l="1"/>
  <c r="Z7" i="1"/>
  <c r="W7" i="1"/>
  <c r="AA7" i="1"/>
  <c r="T7" i="1"/>
  <c r="X7" i="1"/>
  <c r="AB7" i="1"/>
  <c r="U7" i="1"/>
  <c r="Y7" i="1"/>
  <c r="AC7" i="1"/>
  <c r="E11" i="1"/>
  <c r="V11" i="1"/>
  <c r="Z11" i="1"/>
  <c r="W11" i="1"/>
  <c r="AA11" i="1"/>
  <c r="T11" i="1"/>
  <c r="X11" i="1"/>
  <c r="AB11" i="1"/>
  <c r="U11" i="1"/>
  <c r="Y11" i="1"/>
  <c r="AC11" i="1"/>
  <c r="C10" i="1"/>
  <c r="T10" i="1"/>
  <c r="X10" i="1"/>
  <c r="AB10" i="1"/>
  <c r="U10" i="1"/>
  <c r="Y10" i="1"/>
  <c r="AC10" i="1"/>
  <c r="V10" i="1"/>
  <c r="Z10" i="1"/>
  <c r="W10" i="1"/>
  <c r="AA10" i="1"/>
  <c r="F9" i="1"/>
  <c r="V9" i="1"/>
  <c r="Z9" i="1"/>
  <c r="W9" i="1"/>
  <c r="AA9" i="1"/>
  <c r="T9" i="1"/>
  <c r="X9" i="1"/>
  <c r="AB9" i="1"/>
  <c r="U9" i="1"/>
  <c r="Y9" i="1"/>
  <c r="AC9" i="1"/>
  <c r="C12" i="1"/>
  <c r="T12" i="1"/>
  <c r="X12" i="1"/>
  <c r="AB12" i="1"/>
  <c r="U12" i="1"/>
  <c r="Y12" i="1"/>
  <c r="AC12" i="1"/>
  <c r="V12" i="1"/>
  <c r="Z12" i="1"/>
  <c r="W12" i="1"/>
  <c r="AA12" i="1"/>
  <c r="C8" i="1"/>
  <c r="T8" i="1"/>
  <c r="X8" i="1"/>
  <c r="AB8" i="1"/>
  <c r="U8" i="1"/>
  <c r="Y8" i="1"/>
  <c r="AC8" i="1"/>
  <c r="V8" i="1"/>
  <c r="Z8" i="1"/>
  <c r="W8" i="1"/>
  <c r="AA8" i="1"/>
  <c r="C16" i="1"/>
  <c r="T16" i="1"/>
  <c r="U16" i="1"/>
  <c r="V16" i="1"/>
  <c r="Z16" i="1"/>
  <c r="W16" i="1"/>
  <c r="AA16" i="1"/>
  <c r="X16" i="1"/>
  <c r="AB16" i="1"/>
  <c r="Y16" i="1"/>
  <c r="AC16" i="1"/>
  <c r="E13" i="1"/>
  <c r="V13" i="1"/>
  <c r="Z13" i="1"/>
  <c r="X13" i="1"/>
  <c r="Y13" i="1"/>
  <c r="W13" i="1"/>
  <c r="AA13" i="1"/>
  <c r="T13" i="1"/>
  <c r="AB13" i="1"/>
  <c r="U13" i="1"/>
  <c r="AC13" i="1"/>
  <c r="N12" i="1"/>
  <c r="L13" i="1"/>
  <c r="H13" i="1"/>
  <c r="J12" i="1"/>
  <c r="AD13" i="1"/>
  <c r="D13" i="1"/>
  <c r="F12" i="1"/>
  <c r="P13" i="1"/>
  <c r="R12" i="1"/>
  <c r="L8" i="1"/>
  <c r="R16" i="1"/>
  <c r="J16" i="1"/>
  <c r="F16" i="1"/>
  <c r="H11" i="1"/>
  <c r="Q16" i="1"/>
  <c r="M16" i="1"/>
  <c r="I16" i="1"/>
  <c r="E16" i="1"/>
  <c r="S13" i="1"/>
  <c r="O13" i="1"/>
  <c r="K13" i="1"/>
  <c r="G13" i="1"/>
  <c r="C13" i="1"/>
  <c r="Q12" i="1"/>
  <c r="M12" i="1"/>
  <c r="I12" i="1"/>
  <c r="E12" i="1"/>
  <c r="S11" i="1"/>
  <c r="O11" i="1"/>
  <c r="K11" i="1"/>
  <c r="G11" i="1"/>
  <c r="C11" i="1"/>
  <c r="H8" i="1"/>
  <c r="N16" i="1"/>
  <c r="AD11" i="1"/>
  <c r="P11" i="1"/>
  <c r="L11" i="1"/>
  <c r="D11" i="1"/>
  <c r="AD16" i="1"/>
  <c r="P16" i="1"/>
  <c r="L16" i="1"/>
  <c r="H16" i="1"/>
  <c r="D16" i="1"/>
  <c r="R13" i="1"/>
  <c r="N13" i="1"/>
  <c r="J13" i="1"/>
  <c r="F13" i="1"/>
  <c r="AD12" i="1"/>
  <c r="P12" i="1"/>
  <c r="L12" i="1"/>
  <c r="H12" i="1"/>
  <c r="D12" i="1"/>
  <c r="R11" i="1"/>
  <c r="N11" i="1"/>
  <c r="J11" i="1"/>
  <c r="F11" i="1"/>
  <c r="AD8" i="1"/>
  <c r="D8" i="1"/>
  <c r="S16" i="1"/>
  <c r="O16" i="1"/>
  <c r="K16" i="1"/>
  <c r="G16" i="1"/>
  <c r="Q13" i="1"/>
  <c r="M13" i="1"/>
  <c r="I13" i="1"/>
  <c r="S12" i="1"/>
  <c r="O12" i="1"/>
  <c r="K12" i="1"/>
  <c r="G12" i="1"/>
  <c r="Q11" i="1"/>
  <c r="M11" i="1"/>
  <c r="I11" i="1"/>
  <c r="P8" i="1"/>
  <c r="F10" i="1"/>
  <c r="N10" i="1"/>
  <c r="J10" i="1"/>
  <c r="R10" i="1"/>
  <c r="E9" i="1"/>
  <c r="M9" i="1"/>
  <c r="H9" i="1"/>
  <c r="P9" i="1"/>
  <c r="AD9" i="1"/>
  <c r="L9" i="1"/>
  <c r="D9" i="1"/>
  <c r="Q9" i="1"/>
  <c r="I9" i="1"/>
  <c r="Q10" i="1"/>
  <c r="M10" i="1"/>
  <c r="I10" i="1"/>
  <c r="E10" i="1"/>
  <c r="AD10" i="1"/>
  <c r="P10" i="1"/>
  <c r="L10" i="1"/>
  <c r="H10" i="1"/>
  <c r="D10" i="1"/>
  <c r="S10" i="1"/>
  <c r="O10" i="1"/>
  <c r="K10" i="1"/>
  <c r="G10" i="1"/>
  <c r="S9" i="1"/>
  <c r="O9" i="1"/>
  <c r="K9" i="1"/>
  <c r="G9" i="1"/>
  <c r="C9" i="1"/>
  <c r="R9" i="1"/>
  <c r="N9" i="1"/>
  <c r="J9" i="1"/>
  <c r="R8" i="1"/>
  <c r="N8" i="1"/>
  <c r="J8" i="1"/>
  <c r="F8" i="1"/>
  <c r="Q8" i="1"/>
  <c r="M8" i="1"/>
  <c r="I8" i="1"/>
  <c r="E8" i="1"/>
  <c r="S8" i="1"/>
  <c r="O8" i="1"/>
  <c r="K8" i="1"/>
  <c r="G8" i="1"/>
  <c r="F7" i="1"/>
  <c r="J7" i="1"/>
  <c r="N7" i="1"/>
  <c r="R7" i="1"/>
  <c r="D7" i="1"/>
  <c r="H7" i="1"/>
  <c r="L7" i="1"/>
  <c r="P7" i="1"/>
  <c r="AD7" i="1"/>
  <c r="S7" i="1"/>
  <c r="K7" i="1"/>
  <c r="Q7" i="1"/>
  <c r="I7" i="1"/>
  <c r="O7" i="1"/>
  <c r="G7" i="1"/>
  <c r="C7" i="1"/>
  <c r="M7" i="1"/>
  <c r="E7" i="1"/>
  <c r="C14" i="2" l="1"/>
  <c r="B14" i="2"/>
  <c r="B18" i="2"/>
  <c r="B22" i="2"/>
  <c r="B15" i="2"/>
  <c r="B19" i="2"/>
  <c r="B16" i="2"/>
  <c r="B20" i="2"/>
  <c r="B17" i="2"/>
  <c r="B21" i="2"/>
  <c r="C22" i="2"/>
  <c r="B11" i="2"/>
  <c r="B13" i="2"/>
  <c r="B12" i="2"/>
  <c r="C13" i="2"/>
  <c r="B9" i="2"/>
  <c r="B10" i="2"/>
  <c r="B3" i="2"/>
  <c r="B7" i="2"/>
  <c r="B4" i="2"/>
  <c r="B8" i="2"/>
  <c r="B2" i="2"/>
  <c r="B6" i="2"/>
  <c r="B5" i="2"/>
  <c r="C10" i="2"/>
  <c r="C12" i="2"/>
  <c r="C8" i="2"/>
  <c r="C6" i="2"/>
  <c r="C16" i="2"/>
  <c r="B17" i="1"/>
  <c r="B2" i="30" l="1"/>
  <c r="B4" i="30" l="1"/>
  <c r="C15" i="30"/>
  <c r="C16" i="30"/>
  <c r="B17" i="30"/>
  <c r="C17" i="30"/>
  <c r="B16" i="30"/>
  <c r="B15" i="30"/>
  <c r="B13" i="30"/>
  <c r="B18" i="30"/>
  <c r="B14" i="30"/>
  <c r="B12" i="30"/>
  <c r="C13" i="30"/>
  <c r="C18" i="30"/>
  <c r="C14" i="30"/>
  <c r="C12" i="30"/>
  <c r="C11" i="30"/>
  <c r="C9" i="30"/>
  <c r="B11" i="30"/>
  <c r="B9" i="30"/>
  <c r="C10" i="30"/>
  <c r="B10" i="30"/>
  <c r="C25" i="4" l="1"/>
  <c r="C23" i="4"/>
  <c r="C22" i="4"/>
  <c r="C24" i="4"/>
  <c r="C20" i="4"/>
  <c r="C19" i="4"/>
  <c r="C16" i="4"/>
  <c r="C17" i="4"/>
  <c r="C18" i="4"/>
  <c r="C21" i="4"/>
  <c r="C26" i="4" l="1"/>
  <c r="C28" i="4" s="1"/>
  <c r="F13" i="4" s="1"/>
  <c r="H15" i="4" s="1"/>
  <c r="F17" i="4" s="1"/>
  <c r="F24" i="4" l="1"/>
  <c r="F19" i="4" l="1"/>
  <c r="F22" i="4"/>
  <c r="F23" i="4"/>
  <c r="F18" i="4"/>
  <c r="F20" i="4"/>
  <c r="F16" i="4"/>
  <c r="F25" i="4"/>
  <c r="F21" i="4"/>
</calcChain>
</file>

<file path=xl/sharedStrings.xml><?xml version="1.0" encoding="utf-8"?>
<sst xmlns="http://schemas.openxmlformats.org/spreadsheetml/2006/main" count="397" uniqueCount="392">
  <si>
    <t>Representantfordeling til utvalg:</t>
  </si>
  <si>
    <t/>
  </si>
  <si>
    <t>DIVISJON MED:</t>
  </si>
  <si>
    <t>Parti</t>
  </si>
  <si>
    <t>Sum</t>
  </si>
  <si>
    <t>Kommune:</t>
  </si>
  <si>
    <t>Liste 1</t>
  </si>
  <si>
    <t>Liste 2</t>
  </si>
  <si>
    <t>Liste 3</t>
  </si>
  <si>
    <t>Liste 4</t>
  </si>
  <si>
    <t>Liste 5</t>
  </si>
  <si>
    <t>Liste 6</t>
  </si>
  <si>
    <t>Liste 7</t>
  </si>
  <si>
    <t>Liste 8</t>
  </si>
  <si>
    <t>Antall stemmer</t>
  </si>
  <si>
    <t>Repr. nr</t>
  </si>
  <si>
    <t>Koeffisient</t>
  </si>
  <si>
    <t>Kommune</t>
  </si>
  <si>
    <t>K.nr.</t>
  </si>
  <si>
    <t>HALDEN</t>
  </si>
  <si>
    <t>SARPSBORG</t>
  </si>
  <si>
    <t>FREDRIKSTAD</t>
  </si>
  <si>
    <t>HVALER</t>
  </si>
  <si>
    <t>AREMARK</t>
  </si>
  <si>
    <t>MARKER</t>
  </si>
  <si>
    <t>SKIPTVEDT</t>
  </si>
  <si>
    <t>RAKKESTAD</t>
  </si>
  <si>
    <t>RÅDE</t>
  </si>
  <si>
    <t>VÅLER</t>
  </si>
  <si>
    <t>VESTBY</t>
  </si>
  <si>
    <t>ÅS</t>
  </si>
  <si>
    <t>FROGN</t>
  </si>
  <si>
    <t>NESODDEN</t>
  </si>
  <si>
    <t>BÆRUM</t>
  </si>
  <si>
    <t>RÆLINGEN</t>
  </si>
  <si>
    <t>ENEBAKK</t>
  </si>
  <si>
    <t>LØRENSKOG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</si>
  <si>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</si>
  <si>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</si>
  <si>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</si>
  <si>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</si>
  <si>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</si>
  <si>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</si>
  <si>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</si>
  <si>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</si>
  <si>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</si>
  <si>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</si>
  <si>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</si>
  <si>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</si>
  <si>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</si>
  <si>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</si>
  <si>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</si>
  <si>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</si>
  <si>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</si>
  <si>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</si>
  <si>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</si>
  <si>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</si>
  <si>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</si>
  <si>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</si>
  <si>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</si>
  <si>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</si>
  <si>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</si>
  <si>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</si>
  <si>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</si>
  <si>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</si>
  <si>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</si>
  <si>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</si>
  <si>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</si>
  <si>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</si>
  <si>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</si>
  <si>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</si>
  <si>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</si>
  <si>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</si>
  <si>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</si>
  <si>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</si>
  <si>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</si>
  <si>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</si>
  <si>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</si>
  <si>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</si>
  <si>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</si>
  <si>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</si>
  <si>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</si>
  <si>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</si>
  <si>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</si>
  <si>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</si>
  <si>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</si>
  <si>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</si>
  <si>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</si>
  <si>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</si>
  <si>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</si>
  <si>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</si>
  <si>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</si>
  <si>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</si>
  <si>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</si>
  <si>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</si>
  <si>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</si>
  <si>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</si>
  <si>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</si>
  <si>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</si>
  <si>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</si>
  <si>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</si>
  <si>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</si>
  <si>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</si>
  <si>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</si>
  <si>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</si>
  <si>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</si>
  <si>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</si>
  <si>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</si>
  <si>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HORTEN</t>
  </si>
  <si>
    <t>SANDE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</si>
  <si>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</si>
  <si>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</si>
  <si>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</si>
  <si>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</si>
  <si>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</si>
  <si>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</si>
  <si>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</si>
  <si>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</si>
  <si>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</si>
  <si>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</si>
  <si>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</si>
  <si>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</si>
  <si>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</si>
  <si>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</si>
  <si>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</si>
  <si>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</si>
  <si>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</si>
  <si>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</si>
  <si>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</si>
  <si>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</si>
  <si>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</si>
  <si>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TVEDESTRAND</t>
  </si>
  <si>
    <t>FROLAND</t>
  </si>
  <si>
    <t>LILLESAND</t>
  </si>
  <si>
    <t>BIRKENES</t>
  </si>
  <si>
    <t>ÅMLI</t>
  </si>
  <si>
    <t>IVELAND</t>
  </si>
  <si>
    <t>BYGLAND</t>
  </si>
  <si>
    <t>VALLE</t>
  </si>
  <si>
    <t>BYKLE</t>
  </si>
  <si>
    <t>FARSUND</t>
  </si>
  <si>
    <t>FLEKKEFJORD</t>
  </si>
  <si>
    <t>VENNESLA</t>
  </si>
  <si>
    <t>ÅSERAL</t>
  </si>
  <si>
    <t>HÆGEBOSTAD</t>
  </si>
  <si>
    <t>KVINESDAL</t>
  </si>
  <si>
    <t>SIRDAL</t>
  </si>
  <si>
    <t>EIGERSUND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</si>
  <si>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</si>
  <si>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</si>
  <si>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</si>
  <si>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</si>
  <si>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</si>
  <si>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</si>
  <si>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</si>
  <si>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</si>
  <si>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</si>
  <si>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</si>
  <si>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</si>
  <si>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</si>
  <si>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</si>
  <si>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</si>
  <si>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</si>
  <si>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</si>
  <si>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</si>
  <si>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</si>
  <si>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</si>
  <si>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</si>
  <si>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</si>
  <si>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</si>
  <si>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</si>
  <si>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</si>
  <si>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</si>
  <si>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</si>
  <si>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</si>
  <si>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</si>
  <si>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</si>
  <si>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EIDFJORD</t>
  </si>
  <si>
    <t>ULVIK</t>
  </si>
  <si>
    <t>KVAM</t>
  </si>
  <si>
    <t>SAMNANGER</t>
  </si>
  <si>
    <t>AUSTEVOLL</t>
  </si>
  <si>
    <t>ASKØY</t>
  </si>
  <si>
    <t>VAKSDAL</t>
  </si>
  <si>
    <t>MODALEN</t>
  </si>
  <si>
    <t>OSTERØY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</si>
  <si>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</si>
  <si>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</si>
  <si>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</si>
  <si>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</si>
  <si>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</si>
  <si>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</si>
  <si>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</si>
  <si>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</si>
  <si>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AURLAND</t>
  </si>
  <si>
    <t>LÆRDAL</t>
  </si>
  <si>
    <t>ÅRDAL</t>
  </si>
  <si>
    <t>LUSTER</t>
  </si>
  <si>
    <t>ASKVOLL</t>
  </si>
  <si>
    <t>FJALER</t>
  </si>
  <si>
    <t>BREMANGER</t>
  </si>
  <si>
    <t>GLOPPEN</t>
  </si>
  <si>
    <t>STRYN</t>
  </si>
  <si>
    <t>KRISTIANSUND</t>
  </si>
  <si>
    <t>VANYLVEN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</si>
  <si>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</si>
  <si>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</si>
  <si>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</si>
  <si>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</si>
  <si>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</si>
  <si>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</si>
  <si>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</si>
  <si>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</si>
  <si>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</si>
  <si>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</si>
  <si>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</si>
  <si>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</si>
  <si>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</si>
  <si>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</si>
  <si>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</si>
  <si>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</si>
  <si>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RINDAL</t>
  </si>
  <si>
    <t>SMØLA</t>
  </si>
  <si>
    <t>AURE</t>
  </si>
  <si>
    <t>TRONDHEIM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</si>
  <si>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</si>
  <si>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</si>
  <si>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</si>
  <si>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</si>
  <si>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</si>
  <si>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</si>
  <si>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</si>
  <si>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</si>
  <si>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</si>
  <si>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</si>
  <si>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</si>
  <si>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</si>
  <si>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</si>
  <si>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</si>
  <si>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</si>
  <si>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</si>
  <si>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</si>
  <si>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</si>
  <si>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</si>
  <si>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</si>
  <si>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</si>
  <si>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</si>
  <si>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</si>
  <si>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</si>
  <si>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</si>
  <si>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</si>
  <si>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</si>
  <si>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BODØ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</si>
  <si>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</si>
  <si>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</si>
  <si>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</si>
  <si>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</si>
  <si>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</si>
  <si>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</si>
  <si>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</si>
  <si>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</si>
  <si>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</si>
  <si>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</si>
  <si>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</si>
  <si>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</si>
  <si>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</si>
  <si>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</si>
  <si>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</si>
  <si>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</si>
  <si>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</si>
  <si>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</si>
  <si>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</si>
  <si>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</si>
  <si>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</si>
  <si>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</si>
  <si>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</si>
  <si>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</si>
  <si>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</si>
  <si>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</si>
  <si>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</si>
  <si>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</si>
  <si>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</si>
  <si>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</si>
  <si>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</si>
  <si>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</si>
  <si>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</si>
  <si>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</si>
  <si>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</si>
  <si>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</si>
  <si>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TROMSØ</t>
  </si>
  <si>
    <t>HARSTAD</t>
  </si>
  <si>
    <t>KVÆFJORD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</si>
  <si>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</si>
  <si>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</si>
  <si>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</si>
  <si>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</si>
  <si>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</si>
  <si>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</si>
  <si>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</si>
  <si>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</si>
  <si>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</si>
  <si>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</si>
  <si>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</si>
  <si>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</si>
  <si>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</si>
  <si>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</si>
  <si>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</si>
  <si>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</si>
  <si>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</si>
  <si>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</si>
  <si>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KAUTOKEINO</t>
  </si>
  <si>
    <t>ALTA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</si>
  <si>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</si>
  <si>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</si>
  <si>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</si>
  <si>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</si>
  <si>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</si>
  <si>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</si>
  <si>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</si>
  <si>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</si>
  <si>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</si>
  <si>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</si>
  <si>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</si>
  <si>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</si>
  <si>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</si>
  <si>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Antall medlemmer i utvalget som skal velges</t>
  </si>
  <si>
    <t>Navn på liste</t>
  </si>
  <si>
    <t>Koeffisient sistemandat</t>
  </si>
  <si>
    <t>Første fordeling</t>
  </si>
  <si>
    <t>av utvalgsplasser</t>
  </si>
  <si>
    <t>Manuell fordeling av siste</t>
  </si>
  <si>
    <t>Gjenstår å fordele</t>
  </si>
  <si>
    <t>Beregningsmodell for fordeling av utvalgsplasser - legg inn data i gule felt</t>
  </si>
  <si>
    <t>Antall med koeffsienter &gt;= sistemandat</t>
  </si>
  <si>
    <t>Antall &gt; Koeff. sistemandat</t>
  </si>
  <si>
    <t>Antall &gt;= koeff. sistemandat</t>
  </si>
  <si>
    <t>utvalgsplasser.</t>
  </si>
  <si>
    <t>Lister merket x er aktuelle for plassene</t>
  </si>
  <si>
    <t>Liste 9</t>
  </si>
  <si>
    <t>Liste 10</t>
  </si>
  <si>
    <t>da de har kvotient</t>
  </si>
  <si>
    <t>SANDNES (FRA 1.1.2020)</t>
  </si>
  <si>
    <t>MOLDE (FRA 1.1.2020)</t>
  </si>
  <si>
    <t>ÅLESUND (FRA 1.1.2020)</t>
  </si>
  <si>
    <t>VOLDA (FRA 1.1.2020)</t>
  </si>
  <si>
    <t>FJORD (FRA 1.1.2020)</t>
  </si>
  <si>
    <t>HUSTADVIKA (FRA 1.1.2020)</t>
  </si>
  <si>
    <t>NARVIK (FRA 1.1.2020)</t>
  </si>
  <si>
    <t>HAMARØY (FRA 1.1.2020)</t>
  </si>
  <si>
    <t>MOSS (FRA 1.1.2020)</t>
  </si>
  <si>
    <t>DRAMMEN (FRA 1.1.2020)</t>
  </si>
  <si>
    <t>INDRE ØSTFOLD (FRA 1.1.2020)</t>
  </si>
  <si>
    <t>NORDRE FOLLO (FRA 1.1.2020)</t>
  </si>
  <si>
    <t>ASKER (FRA 1.1.2020)</t>
  </si>
  <si>
    <t>AURSKOG HØLAND (FRA 1.1.2020)</t>
  </si>
  <si>
    <t>LILLESTRØM (FRA 1.1.2020)</t>
  </si>
  <si>
    <t>HOLMESTRAND (FRA 1.1.2020)</t>
  </si>
  <si>
    <t>TØNSBERG (FRA 1.1.2020)</t>
  </si>
  <si>
    <t>SANDEFJORD (fra 1.1.2017)</t>
  </si>
  <si>
    <t>LARVIK (fra 1.1.2018)</t>
  </si>
  <si>
    <t>FÆRDER (fra 1.1.2018)</t>
  </si>
  <si>
    <t>MIDT-TELEMARK (FRA 1.1.2020)</t>
  </si>
  <si>
    <t>KRISTIANSAND (FRA 1.1.2020)</t>
  </si>
  <si>
    <t>LINDESNES (FRA 1.1.2020)</t>
  </si>
  <si>
    <t>VEGÅRSHEI</t>
  </si>
  <si>
    <t>EVJE OG HORNNES</t>
  </si>
  <si>
    <t>LYNGDAL (FRA 1.1.2020)</t>
  </si>
  <si>
    <t>KINN (FRA 1.1.2020)</t>
  </si>
  <si>
    <t>ULLENSVANG (FRA 1.1.2020)</t>
  </si>
  <si>
    <t>VOSS (FRA 1.1.2020)</t>
  </si>
  <si>
    <t>BJØRNAFJORDEN (FRA 1.1.2020)</t>
  </si>
  <si>
    <t>ØYGARDEN (FRA 1.1.2020)</t>
  </si>
  <si>
    <t>ALVER (FRA 1.1.2020)</t>
  </si>
  <si>
    <t>SOGNDAL (FRA 1.1.2020)</t>
  </si>
  <si>
    <t>SUNNFJORD (FRA 1.1.2020)</t>
  </si>
  <si>
    <t>STAD (FRA 1.1.2020)</t>
  </si>
  <si>
    <t>STEINKJER (FRA 1.1.2020)</t>
  </si>
  <si>
    <t>NAMSOS (FRA 1.1.2020)</t>
  </si>
  <si>
    <t>INDRE FOSEN</t>
  </si>
  <si>
    <t>HEIM (FRA 1.1.2020)</t>
  </si>
  <si>
    <t>HITRA (FRA 1.1.2020)</t>
  </si>
  <si>
    <t>ØRLAND (FRA 1.1.2020)</t>
  </si>
  <si>
    <t>ÅFJORD (FRA 1.1.2020)</t>
  </si>
  <si>
    <t>ORKLAND (FRA 1.1.2020)</t>
  </si>
  <si>
    <t>NÆRØYSUND (FRA 1.1.2020)</t>
  </si>
  <si>
    <t>HAMMERFEST (FRA 1.1.2020)</t>
  </si>
  <si>
    <t>TJELDSUND (FRA 1.1.2020)</t>
  </si>
  <si>
    <t>SENJA (FRA 1.1.2020)</t>
  </si>
  <si>
    <t>Kommunenummer i 2020 (tast inn)</t>
  </si>
  <si>
    <t>VALGOPPGJØR FOR VALG TIL FORMANNSKAP OG UTVALG I KOMMUNESTYRET LEGGES INN NEDENFOR, JF. KOMMUNELOVENS § 7-6</t>
  </si>
  <si>
    <t>i kommunstyet</t>
  </si>
  <si>
    <t>Sum stemmer i kommunestyret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</si>
</sst>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000"/>
    <numFmt numFmtId="166" formatCode="0000"/>
    <numFmt numFmtId="167" formatCode="_*\ #,##0_ ;_*\ \-#,##0_ ;_ * &quot;&quot;_ ;_ @_ "/>
    <numFmt numFmtId="168" formatCode="_ * #,##0.0000_ ;_ * \-#,##0.0000_ ;_ * &quot;&quot;??_ ;_ @_ "/>
    <numFmt numFmtId="169" formatCode="_*\ #,##0_ ;_*\ \-#,##0_ ;_ * &quot;0&quot;_ ;_ @_ "/>
  </numFmts>
  <fonts count="26" x14ac:knownFonts="1">
    <font>
      <sz val="11"/>
      <name val="Arial"/>
    </font>
    <font>
      <b/>
      <sz val="11"/>
      <name val="Arial"/>
      <family val="2"/>
    </font>
    <font>
      <sz val="10"/>
      <name val="Arial"/>
      <family val="2"/>
    </font>
    <font>
      <sz val="10"/>
      <name val="Helv"/>
    </font>
    <font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1"/>
      <color indexed="16"/>
      <name val="Arial"/>
      <family val="2"/>
    </font>
    <font>
      <i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i/>
      <sz val="10"/>
      <color indexed="1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" fontId="2" fillId="0" borderId="0"/>
    <xf numFmtId="0" fontId="3" fillId="0" borderId="0"/>
    <xf numFmtId="0" fontId="22" fillId="0" borderId="0"/>
  </cellStyleXfs>
  <cellXfs count="90">
    <xf numFmtId="0" fontId="0" fillId="0" borderId="0" xfId="0"/>
    <xf numFmtId="3" fontId="4" fillId="0" borderId="0" xfId="2" applyNumberFormat="1" applyFont="1" applyBorder="1"/>
    <xf numFmtId="3" fontId="5" fillId="0" borderId="0" xfId="2" applyNumberFormat="1" applyFont="1" applyBorder="1"/>
    <xf numFmtId="0" fontId="6" fillId="0" borderId="0" xfId="2" applyFont="1" applyBorder="1"/>
    <xf numFmtId="0" fontId="0" fillId="0" borderId="0" xfId="0" applyBorder="1"/>
    <xf numFmtId="3" fontId="7" fillId="0" borderId="0" xfId="2" applyNumberFormat="1" applyFont="1" applyBorder="1"/>
    <xf numFmtId="3" fontId="8" fillId="0" borderId="0" xfId="2" applyNumberFormat="1" applyFont="1" applyBorder="1"/>
    <xf numFmtId="3" fontId="9" fillId="0" borderId="0" xfId="2" applyNumberFormat="1" applyFont="1" applyBorder="1"/>
    <xf numFmtId="3" fontId="6" fillId="0" borderId="0" xfId="2" applyNumberFormat="1" applyFont="1" applyBorder="1"/>
    <xf numFmtId="3" fontId="10" fillId="0" borderId="0" xfId="2" applyNumberFormat="1" applyFont="1" applyBorder="1"/>
    <xf numFmtId="3" fontId="11" fillId="0" borderId="0" xfId="2" applyNumberFormat="1" applyFont="1" applyBorder="1"/>
    <xf numFmtId="3" fontId="1" fillId="0" borderId="0" xfId="0" applyNumberFormat="1" applyFont="1" applyBorder="1" applyAlignment="1">
      <alignment horizontal="left"/>
    </xf>
    <xf numFmtId="0" fontId="9" fillId="0" borderId="0" xfId="2" applyNumberFormat="1" applyFont="1" applyBorder="1"/>
    <xf numFmtId="3" fontId="6" fillId="0" borderId="0" xfId="2" quotePrefix="1" applyNumberFormat="1" applyFont="1" applyBorder="1"/>
    <xf numFmtId="3" fontId="13" fillId="0" borderId="0" xfId="2" applyNumberFormat="1" applyFont="1" applyBorder="1"/>
    <xf numFmtId="3" fontId="15" fillId="0" borderId="0" xfId="2" applyNumberFormat="1" applyFont="1" applyBorder="1"/>
    <xf numFmtId="0" fontId="16" fillId="0" borderId="0" xfId="2" applyFont="1" applyBorder="1"/>
    <xf numFmtId="3" fontId="17" fillId="0" borderId="1" xfId="2" applyNumberFormat="1" applyFont="1" applyBorder="1"/>
    <xf numFmtId="3" fontId="12" fillId="0" borderId="1" xfId="2" applyNumberFormat="1" applyFont="1" applyBorder="1" applyAlignment="1">
      <alignment horizontal="center"/>
    </xf>
    <xf numFmtId="3" fontId="12" fillId="0" borderId="2" xfId="2" applyNumberFormat="1" applyFont="1" applyBorder="1"/>
    <xf numFmtId="0" fontId="6" fillId="0" borderId="2" xfId="2" applyFont="1" applyBorder="1"/>
    <xf numFmtId="3" fontId="14" fillId="0" borderId="3" xfId="2" applyNumberFormat="1" applyFont="1" applyBorder="1"/>
    <xf numFmtId="0" fontId="14" fillId="0" borderId="3" xfId="2" applyNumberFormat="1" applyFont="1" applyBorder="1"/>
    <xf numFmtId="0" fontId="19" fillId="2" borderId="0" xfId="2" applyFont="1" applyFill="1" applyBorder="1"/>
    <xf numFmtId="0" fontId="6" fillId="0" borderId="1" xfId="2" applyFont="1" applyBorder="1"/>
    <xf numFmtId="164" fontId="20" fillId="0" borderId="0" xfId="2" applyNumberFormat="1" applyFont="1" applyBorder="1"/>
    <xf numFmtId="0" fontId="21" fillId="0" borderId="0" xfId="2" applyNumberFormat="1" applyFont="1" applyBorder="1"/>
    <xf numFmtId="165" fontId="0" fillId="0" borderId="0" xfId="0" applyNumberFormat="1"/>
    <xf numFmtId="0" fontId="13" fillId="0" borderId="0" xfId="0" applyFont="1"/>
    <xf numFmtId="0" fontId="22" fillId="5" borderId="1" xfId="3" applyFill="1" applyBorder="1" applyAlignment="1">
      <alignment horizontal="center" wrapText="1"/>
    </xf>
    <xf numFmtId="0" fontId="22" fillId="5" borderId="2" xfId="3" applyFill="1" applyBorder="1" applyAlignment="1">
      <alignment horizontal="center"/>
    </xf>
    <xf numFmtId="166" fontId="22" fillId="0" borderId="0" xfId="0" applyNumberFormat="1" applyFont="1" applyAlignment="1">
      <alignment horizontal="left"/>
    </xf>
    <xf numFmtId="3" fontId="22" fillId="0" borderId="0" xfId="0" applyNumberFormat="1" applyFont="1"/>
    <xf numFmtId="0" fontId="21" fillId="0" borderId="3" xfId="2" applyNumberFormat="1" applyFont="1" applyBorder="1"/>
    <xf numFmtId="0" fontId="0" fillId="0" borderId="0" xfId="0" applyProtection="1"/>
    <xf numFmtId="0" fontId="25" fillId="0" borderId="0" xfId="0" applyFont="1" applyProtection="1"/>
    <xf numFmtId="0" fontId="23" fillId="0" borderId="0" xfId="0" applyFont="1" applyProtection="1"/>
    <xf numFmtId="0" fontId="23" fillId="0" borderId="0" xfId="0" applyFont="1" applyFill="1" applyProtection="1"/>
    <xf numFmtId="0" fontId="0" fillId="0" borderId="0" xfId="0" applyFill="1" applyProtection="1"/>
    <xf numFmtId="0" fontId="25" fillId="0" borderId="0" xfId="0" applyFont="1" applyAlignment="1" applyProtection="1"/>
    <xf numFmtId="0" fontId="25" fillId="0" borderId="0" xfId="0" applyFont="1" applyFill="1" applyProtection="1"/>
    <xf numFmtId="0" fontId="18" fillId="0" borderId="0" xfId="0" applyFont="1" applyProtection="1"/>
    <xf numFmtId="167" fontId="25" fillId="6" borderId="0" xfId="0" applyNumberFormat="1" applyFont="1" applyFill="1" applyAlignment="1" applyProtection="1">
      <alignment horizontal="center"/>
    </xf>
    <xf numFmtId="0" fontId="25" fillId="0" borderId="4" xfId="0" applyFont="1" applyBorder="1" applyProtection="1"/>
    <xf numFmtId="0" fontId="0" fillId="0" borderId="4" xfId="0" applyBorder="1" applyProtection="1"/>
    <xf numFmtId="0" fontId="25" fillId="0" borderId="4" xfId="0" applyFont="1" applyBorder="1" applyAlignment="1" applyProtection="1"/>
    <xf numFmtId="168" fontId="25" fillId="0" borderId="4" xfId="0" applyNumberFormat="1" applyFont="1" applyBorder="1" applyProtection="1"/>
    <xf numFmtId="0" fontId="24" fillId="6" borderId="0" xfId="0" applyFont="1" applyFill="1" applyProtection="1"/>
    <xf numFmtId="0" fontId="24" fillId="0" borderId="0" xfId="0" applyFont="1" applyFill="1" applyAlignment="1" applyProtection="1">
      <alignment horizontal="center" vertical="center"/>
    </xf>
    <xf numFmtId="0" fontId="24" fillId="6" borderId="0" xfId="0" applyFont="1" applyFill="1" applyAlignment="1" applyProtection="1">
      <alignment horizontal="center" vertical="center"/>
    </xf>
    <xf numFmtId="169" fontId="25" fillId="6" borderId="0" xfId="0" applyNumberFormat="1" applyFont="1" applyFill="1" applyBorder="1" applyAlignment="1" applyProtection="1">
      <alignment vertical="center"/>
    </xf>
    <xf numFmtId="0" fontId="24" fillId="3" borderId="0" xfId="0" applyFont="1" applyFill="1" applyProtection="1">
      <protection locked="0"/>
    </xf>
    <xf numFmtId="0" fontId="24" fillId="3" borderId="2" xfId="0" applyFont="1" applyFill="1" applyBorder="1" applyProtection="1">
      <protection locked="0"/>
    </xf>
    <xf numFmtId="0" fontId="23" fillId="0" borderId="0" xfId="0" applyFont="1" applyAlignment="1" applyProtection="1">
      <alignment wrapText="1"/>
    </xf>
    <xf numFmtId="0" fontId="23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2" xfId="0" applyBorder="1" applyProtection="1"/>
    <xf numFmtId="0" fontId="18" fillId="0" borderId="0" xfId="0" applyFont="1" applyFill="1" applyProtection="1"/>
    <xf numFmtId="167" fontId="25" fillId="0" borderId="0" xfId="0" applyNumberFormat="1" applyFont="1" applyFill="1" applyAlignment="1" applyProtection="1">
      <alignment horizontal="left"/>
    </xf>
    <xf numFmtId="164" fontId="20" fillId="0" borderId="0" xfId="2" applyNumberFormat="1" applyFont="1" applyFill="1" applyBorder="1"/>
    <xf numFmtId="0" fontId="24" fillId="8" borderId="0" xfId="0" applyFont="1" applyFill="1" applyAlignment="1" applyProtection="1">
      <alignment horizontal="center" vertical="center"/>
      <protection locked="0"/>
    </xf>
    <xf numFmtId="0" fontId="24" fillId="8" borderId="0" xfId="0" applyFont="1" applyFill="1" applyBorder="1" applyAlignment="1" applyProtection="1">
      <alignment horizontal="center" vertical="center"/>
      <protection locked="0"/>
    </xf>
    <xf numFmtId="0" fontId="24" fillId="8" borderId="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/>
    <xf numFmtId="0" fontId="0" fillId="0" borderId="0" xfId="0" applyBorder="1" applyProtection="1"/>
    <xf numFmtId="169" fontId="25" fillId="6" borderId="7" xfId="0" applyNumberFormat="1" applyFont="1" applyFill="1" applyBorder="1" applyAlignment="1" applyProtection="1">
      <alignment vertical="center"/>
    </xf>
    <xf numFmtId="0" fontId="0" fillId="0" borderId="0" xfId="0" applyAlignment="1" applyProtection="1"/>
    <xf numFmtId="167" fontId="25" fillId="6" borderId="7" xfId="0" applyNumberFormat="1" applyFont="1" applyFill="1" applyBorder="1" applyAlignment="1" applyProtection="1">
      <alignment horizontal="center" vertical="center"/>
    </xf>
    <xf numFmtId="167" fontId="25" fillId="6" borderId="0" xfId="0" applyNumberFormat="1" applyFont="1" applyFill="1" applyBorder="1" applyAlignment="1" applyProtection="1">
      <alignment horizontal="center" vertical="center"/>
    </xf>
    <xf numFmtId="167" fontId="25" fillId="6" borderId="9" xfId="0" applyNumberFormat="1" applyFont="1" applyFill="1" applyBorder="1" applyAlignment="1" applyProtection="1">
      <alignment horizontal="center" vertical="center"/>
    </xf>
    <xf numFmtId="167" fontId="25" fillId="6" borderId="2" xfId="0" applyNumberFormat="1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/>
    </xf>
    <xf numFmtId="0" fontId="24" fillId="0" borderId="5" xfId="0" applyFont="1" applyBorder="1" applyAlignment="1" applyProtection="1"/>
    <xf numFmtId="0" fontId="25" fillId="0" borderId="8" xfId="0" applyFont="1" applyBorder="1" applyAlignment="1" applyProtection="1">
      <alignment horizontal="center"/>
    </xf>
    <xf numFmtId="0" fontId="24" fillId="0" borderId="4" xfId="0" applyFont="1" applyBorder="1" applyAlignment="1" applyProtection="1"/>
    <xf numFmtId="0" fontId="18" fillId="7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/>
    </xf>
    <xf numFmtId="0" fontId="24" fillId="0" borderId="0" xfId="0" applyFont="1" applyBorder="1" applyAlignment="1" applyProtection="1"/>
    <xf numFmtId="0" fontId="18" fillId="7" borderId="5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23" fillId="9" borderId="10" xfId="0" applyFont="1" applyFill="1" applyBorder="1" applyAlignment="1" applyProtection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9" borderId="12" xfId="0" applyFill="1" applyBorder="1" applyAlignment="1">
      <alignment horizontal="center" wrapText="1"/>
    </xf>
    <xf numFmtId="0" fontId="18" fillId="0" borderId="1" xfId="0" applyFont="1" applyBorder="1" applyAlignment="1" applyProtection="1">
      <alignment horizontal="center"/>
    </xf>
    <xf numFmtId="0" fontId="18" fillId="0" borderId="1" xfId="0" applyFont="1" applyBorder="1" applyAlignment="1">
      <alignment horizontal="center"/>
    </xf>
    <xf numFmtId="0" fontId="18" fillId="7" borderId="2" xfId="0" applyFont="1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</cellXfs>
  <cellStyles count="4">
    <cellStyle name="borre" xfId="1"/>
    <cellStyle name="Normal" xfId="0" builtinId="0"/>
    <cellStyle name="Normal_Krit97" xfId="3"/>
    <cellStyle name="Normal_V92REP (2)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="90" zoomScaleNormal="90" workbookViewId="0">
      <selection activeCell="B5" sqref="B5"/>
    </sheetView>
  </sheetViews>
  <sheetFormatPr baseColWidth="10" defaultColWidth="11" defaultRowHeight="14.25" x14ac:dyDescent="0.2"/>
  <cols>
    <col min="1" max="1" width="34.5" style="34" customWidth="1"/>
    <col min="2" max="2" width="19" style="34" customWidth="1"/>
    <col min="3" max="3" width="14" style="34" customWidth="1"/>
    <col min="4" max="4" width="11.625" style="34" customWidth="1"/>
    <col min="5" max="5" width="4.625" style="34" customWidth="1"/>
    <col min="6" max="6" width="6.75" style="34" customWidth="1"/>
    <col min="7" max="7" width="21.5" style="34" customWidth="1"/>
    <col min="8" max="8" width="16.875" style="34" customWidth="1"/>
    <col min="9" max="9" width="18.5" style="34" customWidth="1"/>
    <col min="10" max="16384" width="11" style="34"/>
  </cols>
  <sheetData>
    <row r="1" spans="1:9" ht="9" customHeight="1" x14ac:dyDescent="0.2"/>
    <row r="2" spans="1:9" ht="18" x14ac:dyDescent="0.25">
      <c r="A2" s="35" t="s">
        <v>332</v>
      </c>
    </row>
    <row r="3" spans="1:9" ht="12" customHeight="1" x14ac:dyDescent="0.2"/>
    <row r="5" spans="1:9" ht="40.5" x14ac:dyDescent="0.3">
      <c r="A5" s="53" t="s">
        <v>388</v>
      </c>
      <c r="B5" s="54"/>
      <c r="C5" s="71" t="e">
        <f>VLOOKUP(B5,Kommuner!A4:B359,2)</f>
        <v>#N/A</v>
      </c>
      <c r="D5" s="72"/>
      <c r="E5" s="72"/>
    </row>
    <row r="6" spans="1:9" ht="20.25" x14ac:dyDescent="0.3">
      <c r="A6" s="36"/>
      <c r="B6" s="66"/>
      <c r="C6" s="66"/>
      <c r="D6" s="66"/>
      <c r="E6" s="66"/>
    </row>
    <row r="8" spans="1:9" ht="40.5" x14ac:dyDescent="0.3">
      <c r="A8" s="53" t="s">
        <v>325</v>
      </c>
      <c r="B8" s="54"/>
    </row>
    <row r="9" spans="1:9" ht="20.25" x14ac:dyDescent="0.3">
      <c r="A9" s="53"/>
      <c r="B9" s="54"/>
    </row>
    <row r="10" spans="1:9" s="38" customFormat="1" ht="21" thickBot="1" x14ac:dyDescent="0.35">
      <c r="A10" s="37"/>
      <c r="B10" s="37"/>
    </row>
    <row r="11" spans="1:9" s="38" customFormat="1" ht="51.6" customHeight="1" thickBot="1" x14ac:dyDescent="0.35">
      <c r="A11" s="83" t="s">
        <v>389</v>
      </c>
      <c r="B11" s="84"/>
      <c r="C11" s="84"/>
      <c r="D11" s="84"/>
      <c r="E11" s="84"/>
      <c r="F11" s="84"/>
      <c r="G11" s="84"/>
      <c r="H11" s="85"/>
    </row>
    <row r="12" spans="1:9" ht="16.5" customHeight="1" x14ac:dyDescent="0.25">
      <c r="A12" s="35"/>
      <c r="B12" s="35"/>
      <c r="C12" s="73"/>
      <c r="D12" s="74"/>
      <c r="F12" s="39" t="s">
        <v>330</v>
      </c>
      <c r="G12" s="39"/>
      <c r="H12" s="40"/>
      <c r="I12" s="41"/>
    </row>
    <row r="13" spans="1:9" ht="16.5" customHeight="1" x14ac:dyDescent="0.25">
      <c r="A13" s="35" t="s">
        <v>326</v>
      </c>
      <c r="B13" s="35" t="s">
        <v>14</v>
      </c>
      <c r="C13" s="79" t="s">
        <v>328</v>
      </c>
      <c r="D13" s="80"/>
      <c r="F13" s="42">
        <f>+C28</f>
        <v>0</v>
      </c>
      <c r="G13" s="35" t="s">
        <v>336</v>
      </c>
      <c r="H13" s="35"/>
      <c r="I13" s="41"/>
    </row>
    <row r="14" spans="1:9" s="38" customFormat="1" ht="16.5" customHeight="1" x14ac:dyDescent="0.25">
      <c r="A14" s="40"/>
      <c r="B14" s="40" t="s">
        <v>390</v>
      </c>
      <c r="C14" s="79" t="s">
        <v>329</v>
      </c>
      <c r="D14" s="80"/>
      <c r="F14" s="58" t="s">
        <v>337</v>
      </c>
      <c r="G14" s="40"/>
      <c r="H14" s="40"/>
      <c r="I14" s="57"/>
    </row>
    <row r="15" spans="1:9" ht="19.149999999999999" customHeight="1" thickBot="1" x14ac:dyDescent="0.3">
      <c r="A15" s="43"/>
      <c r="B15" s="43"/>
      <c r="C15" s="75"/>
      <c r="D15" s="76"/>
      <c r="E15" s="44"/>
      <c r="F15" s="45" t="s">
        <v>340</v>
      </c>
      <c r="G15" s="45"/>
      <c r="H15" s="46">
        <f>IF(F13&gt;0,'Hjelpeark sistemandat kvotient'!B2,0)</f>
        <v>0</v>
      </c>
      <c r="I15" s="35"/>
    </row>
    <row r="16" spans="1:9" ht="22.5" customHeight="1" x14ac:dyDescent="0.25">
      <c r="A16" s="51" t="s">
        <v>6</v>
      </c>
      <c r="B16" s="60">
        <v>11</v>
      </c>
      <c r="C16" s="67">
        <f>IF($B$8='Hjelpeark sistemandat kvotient'!$B$4,'Hjelpeark sistemandat kvotient'!B9,'Hjelpeark sistemandat kvotient'!C9)</f>
        <v>0</v>
      </c>
      <c r="D16" s="68"/>
      <c r="F16" s="81" t="str">
        <f>IF(AND(AND(F13&gt;0,COUNTIF(Kvotientberegning!C7:AD7,H15)&gt;0,B16&gt;0)),"X"," ")</f>
        <v xml:space="preserve"> </v>
      </c>
      <c r="G16" s="82"/>
      <c r="H16" s="82"/>
    </row>
    <row r="17" spans="1:8" ht="22.5" customHeight="1" x14ac:dyDescent="0.25">
      <c r="A17" s="51" t="s">
        <v>7</v>
      </c>
      <c r="B17" s="60">
        <v>7</v>
      </c>
      <c r="C17" s="67">
        <f>IF($B$8='Hjelpeark sistemandat kvotient'!$B$4,'Hjelpeark sistemandat kvotient'!B10,'Hjelpeark sistemandat kvotient'!C10)</f>
        <v>0</v>
      </c>
      <c r="D17" s="68"/>
      <c r="F17" s="77" t="str">
        <f>IF(AND(AND(F13&gt;0,COUNTIF(Kvotientberegning!C8:AD8,H15)&gt;0,B17&gt;0)),"X"," ")</f>
        <v xml:space="preserve"> </v>
      </c>
      <c r="G17" s="78"/>
      <c r="H17" s="78"/>
    </row>
    <row r="18" spans="1:8" ht="22.5" customHeight="1" x14ac:dyDescent="0.25">
      <c r="A18" s="51" t="s">
        <v>8</v>
      </c>
      <c r="B18" s="60">
        <v>4</v>
      </c>
      <c r="C18" s="67">
        <f>IF($B$8='Hjelpeark sistemandat kvotient'!$B$4,'Hjelpeark sistemandat kvotient'!B11,'Hjelpeark sistemandat kvotient'!C11)</f>
        <v>0</v>
      </c>
      <c r="D18" s="68"/>
      <c r="F18" s="77" t="str">
        <f>IF(AND(AND(F13&gt;0,COUNTIF(Kvotientberegning!C9:AD9,H15)&gt;0,B18&gt;0)),"X"," ")</f>
        <v xml:space="preserve"> </v>
      </c>
      <c r="G18" s="78"/>
      <c r="H18" s="78"/>
    </row>
    <row r="19" spans="1:8" ht="22.5" customHeight="1" x14ac:dyDescent="0.25">
      <c r="A19" s="51" t="s">
        <v>9</v>
      </c>
      <c r="B19" s="60"/>
      <c r="C19" s="67">
        <f>IF($B$8='Hjelpeark sistemandat kvotient'!$B$4,'Hjelpeark sistemandat kvotient'!B12,'Hjelpeark sistemandat kvotient'!C12)</f>
        <v>0</v>
      </c>
      <c r="D19" s="68"/>
      <c r="F19" s="77" t="str">
        <f>IF(AND(AND(F13&gt;0,COUNTIF(Kvotientberegning!C10:AD10,H15)&gt;0,B19&gt;0)),"X"," ")</f>
        <v xml:space="preserve"> </v>
      </c>
      <c r="G19" s="78"/>
      <c r="H19" s="78"/>
    </row>
    <row r="20" spans="1:8" ht="22.5" customHeight="1" x14ac:dyDescent="0.25">
      <c r="A20" s="51" t="s">
        <v>10</v>
      </c>
      <c r="B20" s="60"/>
      <c r="C20" s="67">
        <f>IF($B$8='Hjelpeark sistemandat kvotient'!$B$4,'Hjelpeark sistemandat kvotient'!B13,'Hjelpeark sistemandat kvotient'!C13)</f>
        <v>0</v>
      </c>
      <c r="D20" s="68"/>
      <c r="F20" s="77" t="str">
        <f>IF(AND(AND(F13&gt;0,COUNTIF(Kvotientberegning!C11:AD11,H15)&gt;0,B20&gt;0)),"X"," ")</f>
        <v xml:space="preserve"> </v>
      </c>
      <c r="G20" s="78"/>
      <c r="H20" s="78"/>
    </row>
    <row r="21" spans="1:8" ht="22.5" customHeight="1" x14ac:dyDescent="0.25">
      <c r="A21" s="51" t="s">
        <v>11</v>
      </c>
      <c r="B21" s="60"/>
      <c r="C21" s="67">
        <f>IF($B$8='Hjelpeark sistemandat kvotient'!$B$4,'Hjelpeark sistemandat kvotient'!B14,'Hjelpeark sistemandat kvotient'!C14)</f>
        <v>0</v>
      </c>
      <c r="D21" s="68"/>
      <c r="F21" s="77" t="str">
        <f>IF(AND(AND(F13&gt;0,COUNTIF(Kvotientberegning!C12:AD12,H15)&gt;0,B21&gt;0)),"X"," ")</f>
        <v xml:space="preserve"> </v>
      </c>
      <c r="G21" s="78"/>
      <c r="H21" s="78"/>
    </row>
    <row r="22" spans="1:8" ht="22.5" customHeight="1" x14ac:dyDescent="0.25">
      <c r="A22" s="51" t="s">
        <v>12</v>
      </c>
      <c r="B22" s="60"/>
      <c r="C22" s="67">
        <f>IF($B$8='Hjelpeark sistemandat kvotient'!$B$4,'Hjelpeark sistemandat kvotient'!B15,'Hjelpeark sistemandat kvotient'!C15)</f>
        <v>0</v>
      </c>
      <c r="D22" s="68"/>
      <c r="F22" s="77" t="str">
        <f>IF(AND(AND(F13&gt;0,COUNTIF(Kvotientberegning!C13:AD13,H15)&gt;0,B22&gt;0)),"X"," ")</f>
        <v xml:space="preserve"> </v>
      </c>
      <c r="G22" s="78"/>
      <c r="H22" s="78"/>
    </row>
    <row r="23" spans="1:8" ht="22.5" customHeight="1" x14ac:dyDescent="0.25">
      <c r="A23" s="51" t="s">
        <v>13</v>
      </c>
      <c r="B23" s="60"/>
      <c r="C23" s="67">
        <f>IF($B$8='Hjelpeark sistemandat kvotient'!$B$4,'Hjelpeark sistemandat kvotient'!B16,'Hjelpeark sistemandat kvotient'!C16)</f>
        <v>0</v>
      </c>
      <c r="D23" s="68"/>
      <c r="F23" s="77" t="str">
        <f>IF(AND(AND(F13&gt;0,COUNTIF(Kvotientberegning!C14:AD14,H15)&gt;0,B23&gt;0)),"X"," ")</f>
        <v xml:space="preserve"> </v>
      </c>
      <c r="G23" s="78"/>
      <c r="H23" s="78"/>
    </row>
    <row r="24" spans="1:8" ht="22.5" customHeight="1" x14ac:dyDescent="0.25">
      <c r="A24" s="51" t="s">
        <v>338</v>
      </c>
      <c r="B24" s="61"/>
      <c r="C24" s="67">
        <f>IF($B$8='Hjelpeark sistemandat kvotient'!$B$4,'Hjelpeark sistemandat kvotient'!B17,'Hjelpeark sistemandat kvotient'!C17)</f>
        <v>0</v>
      </c>
      <c r="D24" s="68"/>
      <c r="F24" s="77" t="str">
        <f>IF(AND(AND(F13&gt;0,COUNTIF(Kvotientberegning!C15:AD15,H15)&gt;0,B24&gt;0)),"X"," ")</f>
        <v xml:space="preserve"> </v>
      </c>
      <c r="G24" s="78"/>
      <c r="H24" s="78"/>
    </row>
    <row r="25" spans="1:8" ht="22.5" customHeight="1" x14ac:dyDescent="0.25">
      <c r="A25" s="52" t="s">
        <v>339</v>
      </c>
      <c r="B25" s="62"/>
      <c r="C25" s="69">
        <f>IF($B$8='Hjelpeark sistemandat kvotient'!$B$4,'Hjelpeark sistemandat kvotient'!B18,'Hjelpeark sistemandat kvotient'!C18)</f>
        <v>0</v>
      </c>
      <c r="D25" s="70"/>
      <c r="E25" s="56"/>
      <c r="F25" s="88" t="str">
        <f>IF(AND(AND(F13&gt;0,COUNTIF(Kvotientberegning!C16:AD16,H15)&gt;0,B25&gt;0)),"X"," ")</f>
        <v xml:space="preserve"> </v>
      </c>
      <c r="G25" s="89"/>
      <c r="H25" s="89"/>
    </row>
    <row r="26" spans="1:8" ht="22.5" customHeight="1" x14ac:dyDescent="0.25">
      <c r="A26" s="47" t="s">
        <v>391</v>
      </c>
      <c r="B26" s="48">
        <f>SUM(B16:B25)</f>
        <v>22</v>
      </c>
      <c r="C26" s="67">
        <f>SUM(C16:D25)</f>
        <v>0</v>
      </c>
      <c r="D26" s="68"/>
      <c r="F26" s="86"/>
      <c r="G26" s="87"/>
      <c r="H26" s="87"/>
    </row>
    <row r="27" spans="1:8" x14ac:dyDescent="0.2">
      <c r="C27" s="63"/>
      <c r="D27" s="64"/>
    </row>
    <row r="28" spans="1:8" ht="22.5" customHeight="1" x14ac:dyDescent="0.25">
      <c r="A28" s="47" t="s">
        <v>331</v>
      </c>
      <c r="B28" s="49"/>
      <c r="C28" s="65">
        <f>+B8-C26</f>
        <v>0</v>
      </c>
      <c r="D28" s="50"/>
    </row>
  </sheetData>
  <sheetProtection sheet="1" objects="1" scenarios="1" selectLockedCells="1"/>
  <mergeCells count="28">
    <mergeCell ref="F26:H26"/>
    <mergeCell ref="F20:H20"/>
    <mergeCell ref="F21:H21"/>
    <mergeCell ref="F22:H22"/>
    <mergeCell ref="F25:H25"/>
    <mergeCell ref="F23:H23"/>
    <mergeCell ref="F24:H24"/>
    <mergeCell ref="C19:D19"/>
    <mergeCell ref="C5:E5"/>
    <mergeCell ref="C12:D12"/>
    <mergeCell ref="C15:D15"/>
    <mergeCell ref="F19:H19"/>
    <mergeCell ref="C13:D13"/>
    <mergeCell ref="C16:D16"/>
    <mergeCell ref="C17:D17"/>
    <mergeCell ref="C18:D18"/>
    <mergeCell ref="F16:H16"/>
    <mergeCell ref="F17:H17"/>
    <mergeCell ref="F18:H18"/>
    <mergeCell ref="A11:H11"/>
    <mergeCell ref="C14:D14"/>
    <mergeCell ref="C26:D26"/>
    <mergeCell ref="C25:D25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workbookViewId="0">
      <selection activeCell="B25" sqref="B25"/>
    </sheetView>
  </sheetViews>
  <sheetFormatPr baseColWidth="10" defaultColWidth="7" defaultRowHeight="12.75" x14ac:dyDescent="0.2"/>
  <cols>
    <col min="1" max="1" width="29.625" style="3" customWidth="1"/>
    <col min="2" max="2" width="11.375" style="3" customWidth="1"/>
    <col min="3" max="30" width="9.75" style="3" customWidth="1"/>
    <col min="31" max="16384" width="7" style="3"/>
  </cols>
  <sheetData>
    <row r="1" spans="1:30" ht="18" x14ac:dyDescent="0.25">
      <c r="A1" s="1" t="s">
        <v>5</v>
      </c>
      <c r="B1" s="2"/>
      <c r="C1" s="16" t="e">
        <f>+Innleggingsark!C5</f>
        <v>#N/A</v>
      </c>
      <c r="E1" s="4"/>
      <c r="F1" s="4"/>
      <c r="G1" s="4"/>
      <c r="H1" s="5"/>
      <c r="I1" s="6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5" x14ac:dyDescent="0.25">
      <c r="A2" s="8"/>
      <c r="B2" s="8"/>
      <c r="E2" s="4"/>
      <c r="F2" s="4"/>
      <c r="G2" s="4"/>
      <c r="H2" s="9"/>
      <c r="I2" s="6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20.25" x14ac:dyDescent="0.3">
      <c r="A3" s="10" t="s">
        <v>0</v>
      </c>
      <c r="B3" s="8"/>
      <c r="D3" s="23">
        <f>+Innleggingsark!B8</f>
        <v>0</v>
      </c>
      <c r="E3" s="11"/>
      <c r="F3" s="4"/>
      <c r="G3" s="4"/>
      <c r="H3" s="9"/>
      <c r="I3" s="6"/>
      <c r="J3" s="12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15" x14ac:dyDescent="0.25">
      <c r="A4" s="13" t="s">
        <v>1</v>
      </c>
      <c r="B4" s="8"/>
      <c r="E4" s="4"/>
      <c r="F4" s="4"/>
      <c r="G4" s="4"/>
      <c r="H4" s="9"/>
      <c r="I4" s="6"/>
      <c r="J4" s="7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5" x14ac:dyDescent="0.25">
      <c r="A5" s="17" t="s">
        <v>2</v>
      </c>
      <c r="B5" s="24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18">
        <v>7</v>
      </c>
      <c r="J5" s="18">
        <v>8</v>
      </c>
      <c r="K5" s="18">
        <v>9</v>
      </c>
      <c r="L5" s="18">
        <v>10</v>
      </c>
      <c r="M5" s="18">
        <v>11</v>
      </c>
      <c r="N5" s="18">
        <v>12</v>
      </c>
      <c r="O5" s="18">
        <v>13</v>
      </c>
      <c r="P5" s="18">
        <v>14</v>
      </c>
      <c r="Q5" s="18">
        <v>15</v>
      </c>
      <c r="R5" s="18">
        <v>16</v>
      </c>
      <c r="S5" s="18">
        <v>17</v>
      </c>
      <c r="T5" s="18">
        <v>18</v>
      </c>
      <c r="U5" s="18">
        <v>19</v>
      </c>
      <c r="V5" s="18">
        <v>20</v>
      </c>
      <c r="W5" s="18">
        <v>21</v>
      </c>
      <c r="X5" s="18">
        <v>22</v>
      </c>
      <c r="Y5" s="18">
        <v>23</v>
      </c>
      <c r="Z5" s="18">
        <v>24</v>
      </c>
      <c r="AA5" s="18">
        <v>25</v>
      </c>
      <c r="AB5" s="18">
        <v>26</v>
      </c>
      <c r="AC5" s="18">
        <v>27</v>
      </c>
      <c r="AD5" s="18">
        <v>28</v>
      </c>
    </row>
    <row r="6" spans="1:30" ht="15" x14ac:dyDescent="0.25">
      <c r="A6" s="19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5" x14ac:dyDescent="0.25">
      <c r="A7" s="14" t="str">
        <f>+Innleggingsark!A16</f>
        <v>Liste 1</v>
      </c>
      <c r="B7" s="26">
        <f>+Innleggingsark!B16</f>
        <v>11</v>
      </c>
      <c r="C7" s="59">
        <f>+$B7/C$5</f>
        <v>11</v>
      </c>
      <c r="D7" s="59">
        <f>+$B7/D$5</f>
        <v>5.5</v>
      </c>
      <c r="E7" s="59">
        <f t="shared" ref="E7:AD16" si="0">+$B7/E$5</f>
        <v>3.6666666666666665</v>
      </c>
      <c r="F7" s="25">
        <f t="shared" si="0"/>
        <v>2.75</v>
      </c>
      <c r="G7" s="25">
        <f t="shared" si="0"/>
        <v>2.2000000000000002</v>
      </c>
      <c r="H7" s="25">
        <f t="shared" si="0"/>
        <v>1.8333333333333333</v>
      </c>
      <c r="I7" s="25">
        <f t="shared" si="0"/>
        <v>1.5714285714285714</v>
      </c>
      <c r="J7" s="25">
        <f t="shared" si="0"/>
        <v>1.375</v>
      </c>
      <c r="K7" s="25">
        <f t="shared" si="0"/>
        <v>1.2222222222222223</v>
      </c>
      <c r="L7" s="25">
        <f t="shared" si="0"/>
        <v>1.1000000000000001</v>
      </c>
      <c r="M7" s="25">
        <f t="shared" si="0"/>
        <v>1</v>
      </c>
      <c r="N7" s="25">
        <f t="shared" si="0"/>
        <v>0.91666666666666663</v>
      </c>
      <c r="O7" s="25">
        <f t="shared" si="0"/>
        <v>0.84615384615384615</v>
      </c>
      <c r="P7" s="25">
        <f t="shared" si="0"/>
        <v>0.7857142857142857</v>
      </c>
      <c r="Q7" s="25">
        <f t="shared" si="0"/>
        <v>0.73333333333333328</v>
      </c>
      <c r="R7" s="25">
        <f t="shared" si="0"/>
        <v>0.6875</v>
      </c>
      <c r="S7" s="25">
        <f t="shared" si="0"/>
        <v>0.6470588235294118</v>
      </c>
      <c r="T7" s="25">
        <f t="shared" si="0"/>
        <v>0.61111111111111116</v>
      </c>
      <c r="U7" s="25">
        <f t="shared" si="0"/>
        <v>0.57894736842105265</v>
      </c>
      <c r="V7" s="25">
        <f t="shared" si="0"/>
        <v>0.55000000000000004</v>
      </c>
      <c r="W7" s="25">
        <f t="shared" si="0"/>
        <v>0.52380952380952384</v>
      </c>
      <c r="X7" s="25">
        <f t="shared" si="0"/>
        <v>0.5</v>
      </c>
      <c r="Y7" s="25">
        <f t="shared" si="0"/>
        <v>0.47826086956521741</v>
      </c>
      <c r="Z7" s="25">
        <f t="shared" si="0"/>
        <v>0.45833333333333331</v>
      </c>
      <c r="AA7" s="25">
        <f t="shared" si="0"/>
        <v>0.44</v>
      </c>
      <c r="AB7" s="25">
        <f t="shared" si="0"/>
        <v>0.42307692307692307</v>
      </c>
      <c r="AC7" s="25">
        <f t="shared" si="0"/>
        <v>0.40740740740740738</v>
      </c>
      <c r="AD7" s="25">
        <f t="shared" si="0"/>
        <v>0.39285714285714285</v>
      </c>
    </row>
    <row r="8" spans="1:30" ht="15" x14ac:dyDescent="0.25">
      <c r="A8" s="14" t="str">
        <f>+Innleggingsark!A17</f>
        <v>Liste 2</v>
      </c>
      <c r="B8" s="26">
        <f>+Innleggingsark!B17</f>
        <v>7</v>
      </c>
      <c r="C8" s="59">
        <f t="shared" ref="C8:R16" si="1">+$B8/C$5</f>
        <v>7</v>
      </c>
      <c r="D8" s="59">
        <f t="shared" si="1"/>
        <v>3.5</v>
      </c>
      <c r="E8" s="59">
        <f t="shared" si="0"/>
        <v>2.3333333333333335</v>
      </c>
      <c r="F8" s="25">
        <f t="shared" si="0"/>
        <v>1.75</v>
      </c>
      <c r="G8" s="25">
        <f t="shared" si="0"/>
        <v>1.4</v>
      </c>
      <c r="H8" s="25">
        <f t="shared" si="0"/>
        <v>1.1666666666666667</v>
      </c>
      <c r="I8" s="25">
        <f t="shared" si="0"/>
        <v>1</v>
      </c>
      <c r="J8" s="25">
        <f t="shared" si="0"/>
        <v>0.875</v>
      </c>
      <c r="K8" s="25">
        <f t="shared" si="0"/>
        <v>0.77777777777777779</v>
      </c>
      <c r="L8" s="25">
        <f t="shared" si="0"/>
        <v>0.7</v>
      </c>
      <c r="M8" s="25">
        <f t="shared" si="0"/>
        <v>0.63636363636363635</v>
      </c>
      <c r="N8" s="25">
        <f t="shared" si="0"/>
        <v>0.58333333333333337</v>
      </c>
      <c r="O8" s="25">
        <f t="shared" si="0"/>
        <v>0.53846153846153844</v>
      </c>
      <c r="P8" s="25">
        <f t="shared" si="0"/>
        <v>0.5</v>
      </c>
      <c r="Q8" s="25">
        <f t="shared" si="0"/>
        <v>0.46666666666666667</v>
      </c>
      <c r="R8" s="25">
        <f t="shared" si="0"/>
        <v>0.4375</v>
      </c>
      <c r="S8" s="25">
        <f t="shared" si="0"/>
        <v>0.41176470588235292</v>
      </c>
      <c r="T8" s="25">
        <f t="shared" si="0"/>
        <v>0.3888888888888889</v>
      </c>
      <c r="U8" s="25">
        <f t="shared" si="0"/>
        <v>0.36842105263157893</v>
      </c>
      <c r="V8" s="25">
        <f t="shared" si="0"/>
        <v>0.35</v>
      </c>
      <c r="W8" s="25">
        <f t="shared" si="0"/>
        <v>0.33333333333333331</v>
      </c>
      <c r="X8" s="25">
        <f t="shared" si="0"/>
        <v>0.31818181818181818</v>
      </c>
      <c r="Y8" s="25">
        <f t="shared" si="0"/>
        <v>0.30434782608695654</v>
      </c>
      <c r="Z8" s="25">
        <f t="shared" si="0"/>
        <v>0.29166666666666669</v>
      </c>
      <c r="AA8" s="25">
        <f t="shared" si="0"/>
        <v>0.28000000000000003</v>
      </c>
      <c r="AB8" s="25">
        <f t="shared" si="0"/>
        <v>0.26923076923076922</v>
      </c>
      <c r="AC8" s="25">
        <f t="shared" si="0"/>
        <v>0.25925925925925924</v>
      </c>
      <c r="AD8" s="25">
        <f t="shared" si="0"/>
        <v>0.25</v>
      </c>
    </row>
    <row r="9" spans="1:30" ht="15" x14ac:dyDescent="0.25">
      <c r="A9" s="14" t="str">
        <f>+Innleggingsark!A18</f>
        <v>Liste 3</v>
      </c>
      <c r="B9" s="26">
        <f>+Innleggingsark!B18</f>
        <v>4</v>
      </c>
      <c r="C9" s="59">
        <f t="shared" si="1"/>
        <v>4</v>
      </c>
      <c r="D9" s="59">
        <f t="shared" si="1"/>
        <v>2</v>
      </c>
      <c r="E9" s="59">
        <f t="shared" si="0"/>
        <v>1.3333333333333333</v>
      </c>
      <c r="F9" s="25">
        <f t="shared" si="0"/>
        <v>1</v>
      </c>
      <c r="G9" s="25">
        <f t="shared" si="0"/>
        <v>0.8</v>
      </c>
      <c r="H9" s="25">
        <f t="shared" si="0"/>
        <v>0.66666666666666663</v>
      </c>
      <c r="I9" s="25">
        <f t="shared" si="0"/>
        <v>0.5714285714285714</v>
      </c>
      <c r="J9" s="25">
        <f t="shared" si="0"/>
        <v>0.5</v>
      </c>
      <c r="K9" s="25">
        <f t="shared" si="0"/>
        <v>0.44444444444444442</v>
      </c>
      <c r="L9" s="25">
        <f t="shared" si="0"/>
        <v>0.4</v>
      </c>
      <c r="M9" s="25">
        <f t="shared" si="0"/>
        <v>0.36363636363636365</v>
      </c>
      <c r="N9" s="25">
        <f t="shared" si="0"/>
        <v>0.33333333333333331</v>
      </c>
      <c r="O9" s="25">
        <f t="shared" si="0"/>
        <v>0.30769230769230771</v>
      </c>
      <c r="P9" s="25">
        <f t="shared" si="0"/>
        <v>0.2857142857142857</v>
      </c>
      <c r="Q9" s="25">
        <f t="shared" si="0"/>
        <v>0.26666666666666666</v>
      </c>
      <c r="R9" s="25">
        <f t="shared" si="0"/>
        <v>0.25</v>
      </c>
      <c r="S9" s="25">
        <f t="shared" si="0"/>
        <v>0.23529411764705882</v>
      </c>
      <c r="T9" s="25">
        <f t="shared" si="0"/>
        <v>0.22222222222222221</v>
      </c>
      <c r="U9" s="25">
        <f t="shared" si="0"/>
        <v>0.21052631578947367</v>
      </c>
      <c r="V9" s="25">
        <f t="shared" si="0"/>
        <v>0.2</v>
      </c>
      <c r="W9" s="25">
        <f t="shared" si="0"/>
        <v>0.19047619047619047</v>
      </c>
      <c r="X9" s="25">
        <f t="shared" si="0"/>
        <v>0.18181818181818182</v>
      </c>
      <c r="Y9" s="25">
        <f t="shared" si="0"/>
        <v>0.17391304347826086</v>
      </c>
      <c r="Z9" s="25">
        <f t="shared" si="0"/>
        <v>0.16666666666666666</v>
      </c>
      <c r="AA9" s="25">
        <f t="shared" si="0"/>
        <v>0.16</v>
      </c>
      <c r="AB9" s="25">
        <f t="shared" si="0"/>
        <v>0.15384615384615385</v>
      </c>
      <c r="AC9" s="25">
        <f t="shared" si="0"/>
        <v>0.14814814814814814</v>
      </c>
      <c r="AD9" s="25">
        <f t="shared" si="0"/>
        <v>0.14285714285714285</v>
      </c>
    </row>
    <row r="10" spans="1:30" ht="15" x14ac:dyDescent="0.25">
      <c r="A10" s="14" t="str">
        <f>+Innleggingsark!A19</f>
        <v>Liste 4</v>
      </c>
      <c r="B10" s="26">
        <f>+Innleggingsark!B19</f>
        <v>0</v>
      </c>
      <c r="C10" s="59">
        <f t="shared" si="1"/>
        <v>0</v>
      </c>
      <c r="D10" s="59">
        <f t="shared" si="1"/>
        <v>0</v>
      </c>
      <c r="E10" s="59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 t="shared" si="0"/>
        <v>0</v>
      </c>
      <c r="O10" s="25">
        <f t="shared" si="0"/>
        <v>0</v>
      </c>
      <c r="P10" s="25">
        <f t="shared" si="0"/>
        <v>0</v>
      </c>
      <c r="Q10" s="25">
        <f t="shared" si="0"/>
        <v>0</v>
      </c>
      <c r="R10" s="25">
        <f t="shared" si="0"/>
        <v>0</v>
      </c>
      <c r="S10" s="25">
        <f t="shared" si="0"/>
        <v>0</v>
      </c>
      <c r="T10" s="25">
        <f t="shared" si="0"/>
        <v>0</v>
      </c>
      <c r="U10" s="25">
        <f t="shared" si="0"/>
        <v>0</v>
      </c>
      <c r="V10" s="25">
        <f t="shared" si="0"/>
        <v>0</v>
      </c>
      <c r="W10" s="25">
        <f t="shared" si="0"/>
        <v>0</v>
      </c>
      <c r="X10" s="25">
        <f t="shared" si="0"/>
        <v>0</v>
      </c>
      <c r="Y10" s="25">
        <f t="shared" si="0"/>
        <v>0</v>
      </c>
      <c r="Z10" s="25">
        <f t="shared" si="0"/>
        <v>0</v>
      </c>
      <c r="AA10" s="25">
        <f t="shared" si="0"/>
        <v>0</v>
      </c>
      <c r="AB10" s="25">
        <f t="shared" si="0"/>
        <v>0</v>
      </c>
      <c r="AC10" s="25">
        <f t="shared" si="0"/>
        <v>0</v>
      </c>
      <c r="AD10" s="25">
        <f t="shared" si="0"/>
        <v>0</v>
      </c>
    </row>
    <row r="11" spans="1:30" ht="15" x14ac:dyDescent="0.25">
      <c r="A11" s="14" t="str">
        <f>+Innleggingsark!A20</f>
        <v>Liste 5</v>
      </c>
      <c r="B11" s="26">
        <f>+Innleggingsark!B20</f>
        <v>0</v>
      </c>
      <c r="C11" s="25">
        <f t="shared" si="1"/>
        <v>0</v>
      </c>
      <c r="D11" s="25">
        <f t="shared" si="1"/>
        <v>0</v>
      </c>
      <c r="E11" s="25">
        <f t="shared" si="0"/>
        <v>0</v>
      </c>
      <c r="F11" s="25">
        <f t="shared" si="0"/>
        <v>0</v>
      </c>
      <c r="G11" s="25">
        <f t="shared" si="0"/>
        <v>0</v>
      </c>
      <c r="H11" s="25">
        <f t="shared" si="0"/>
        <v>0</v>
      </c>
      <c r="I11" s="25">
        <f t="shared" si="0"/>
        <v>0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5">
        <f t="shared" si="0"/>
        <v>0</v>
      </c>
      <c r="R11" s="25">
        <f t="shared" si="0"/>
        <v>0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5">
        <f t="shared" si="0"/>
        <v>0</v>
      </c>
      <c r="W11" s="25">
        <f t="shared" si="0"/>
        <v>0</v>
      </c>
      <c r="X11" s="25">
        <f t="shared" si="0"/>
        <v>0</v>
      </c>
      <c r="Y11" s="25">
        <f t="shared" si="0"/>
        <v>0</v>
      </c>
      <c r="Z11" s="25">
        <f t="shared" si="0"/>
        <v>0</v>
      </c>
      <c r="AA11" s="25">
        <f t="shared" si="0"/>
        <v>0</v>
      </c>
      <c r="AB11" s="25">
        <f t="shared" si="0"/>
        <v>0</v>
      </c>
      <c r="AC11" s="25">
        <f t="shared" si="0"/>
        <v>0</v>
      </c>
      <c r="AD11" s="25">
        <f t="shared" si="0"/>
        <v>0</v>
      </c>
    </row>
    <row r="12" spans="1:30" ht="15" x14ac:dyDescent="0.25">
      <c r="A12" s="14" t="str">
        <f>+Innleggingsark!A21</f>
        <v>Liste 6</v>
      </c>
      <c r="B12" s="26">
        <f>+Innleggingsark!B21</f>
        <v>0</v>
      </c>
      <c r="C12" s="25">
        <f t="shared" si="1"/>
        <v>0</v>
      </c>
      <c r="D12" s="25">
        <f t="shared" si="1"/>
        <v>0</v>
      </c>
      <c r="E12" s="25">
        <f t="shared" si="0"/>
        <v>0</v>
      </c>
      <c r="F12" s="25">
        <f t="shared" si="0"/>
        <v>0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0</v>
      </c>
      <c r="R12" s="25">
        <f t="shared" si="0"/>
        <v>0</v>
      </c>
      <c r="S12" s="25">
        <f t="shared" si="0"/>
        <v>0</v>
      </c>
      <c r="T12" s="25">
        <f t="shared" si="0"/>
        <v>0</v>
      </c>
      <c r="U12" s="25">
        <f t="shared" si="0"/>
        <v>0</v>
      </c>
      <c r="V12" s="25">
        <f t="shared" si="0"/>
        <v>0</v>
      </c>
      <c r="W12" s="25">
        <f t="shared" si="0"/>
        <v>0</v>
      </c>
      <c r="X12" s="25">
        <f t="shared" si="0"/>
        <v>0</v>
      </c>
      <c r="Y12" s="25">
        <f t="shared" si="0"/>
        <v>0</v>
      </c>
      <c r="Z12" s="25">
        <f t="shared" si="0"/>
        <v>0</v>
      </c>
      <c r="AA12" s="25">
        <f t="shared" si="0"/>
        <v>0</v>
      </c>
      <c r="AB12" s="25">
        <f t="shared" si="0"/>
        <v>0</v>
      </c>
      <c r="AC12" s="25">
        <f t="shared" si="0"/>
        <v>0</v>
      </c>
      <c r="AD12" s="25">
        <f t="shared" si="0"/>
        <v>0</v>
      </c>
    </row>
    <row r="13" spans="1:30" ht="15" x14ac:dyDescent="0.25">
      <c r="A13" s="14" t="str">
        <f>+Innleggingsark!A22</f>
        <v>Liste 7</v>
      </c>
      <c r="B13" s="26">
        <f>+Innleggingsark!B22</f>
        <v>0</v>
      </c>
      <c r="C13" s="25">
        <f t="shared" si="1"/>
        <v>0</v>
      </c>
      <c r="D13" s="25">
        <f t="shared" si="1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</row>
    <row r="14" spans="1:30" ht="15" x14ac:dyDescent="0.25">
      <c r="A14" s="14" t="str">
        <f>+Innleggingsark!A23</f>
        <v>Liste 8</v>
      </c>
      <c r="B14" s="26">
        <f>+Innleggingsark!B23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0"/>
        <v>0</v>
      </c>
      <c r="T14" s="25">
        <f t="shared" si="0"/>
        <v>0</v>
      </c>
      <c r="U14" s="25">
        <f t="shared" si="0"/>
        <v>0</v>
      </c>
      <c r="V14" s="25">
        <f t="shared" si="0"/>
        <v>0</v>
      </c>
      <c r="W14" s="25">
        <f t="shared" si="0"/>
        <v>0</v>
      </c>
      <c r="X14" s="25">
        <f t="shared" si="0"/>
        <v>0</v>
      </c>
      <c r="Y14" s="25">
        <f t="shared" si="0"/>
        <v>0</v>
      </c>
      <c r="Z14" s="25">
        <f t="shared" si="0"/>
        <v>0</v>
      </c>
      <c r="AA14" s="25">
        <f t="shared" si="0"/>
        <v>0</v>
      </c>
      <c r="AB14" s="25">
        <f t="shared" si="0"/>
        <v>0</v>
      </c>
      <c r="AC14" s="25">
        <f t="shared" si="0"/>
        <v>0</v>
      </c>
      <c r="AD14" s="25">
        <f t="shared" si="0"/>
        <v>0</v>
      </c>
    </row>
    <row r="15" spans="1:30" ht="15" x14ac:dyDescent="0.25">
      <c r="A15" s="14" t="str">
        <f>+Innleggingsark!A24</f>
        <v>Liste 9</v>
      </c>
      <c r="B15" s="26">
        <f>+Innleggingsark!B24</f>
        <v>0</v>
      </c>
      <c r="C15" s="25">
        <f t="shared" si="1"/>
        <v>0</v>
      </c>
      <c r="D15" s="25">
        <f t="shared" si="1"/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5">
        <f t="shared" si="1"/>
        <v>0</v>
      </c>
      <c r="J15" s="25">
        <f t="shared" si="1"/>
        <v>0</v>
      </c>
      <c r="K15" s="25">
        <f t="shared" si="1"/>
        <v>0</v>
      </c>
      <c r="L15" s="25">
        <f t="shared" si="1"/>
        <v>0</v>
      </c>
      <c r="M15" s="25">
        <f t="shared" si="1"/>
        <v>0</v>
      </c>
      <c r="N15" s="25">
        <f t="shared" si="1"/>
        <v>0</v>
      </c>
      <c r="O15" s="25">
        <f t="shared" si="1"/>
        <v>0</v>
      </c>
      <c r="P15" s="25">
        <f t="shared" si="1"/>
        <v>0</v>
      </c>
      <c r="Q15" s="25">
        <f t="shared" si="1"/>
        <v>0</v>
      </c>
      <c r="R15" s="25">
        <f t="shared" si="1"/>
        <v>0</v>
      </c>
      <c r="S15" s="25">
        <f t="shared" si="0"/>
        <v>0</v>
      </c>
      <c r="T15" s="25">
        <f t="shared" si="0"/>
        <v>0</v>
      </c>
      <c r="U15" s="25">
        <f t="shared" si="0"/>
        <v>0</v>
      </c>
      <c r="V15" s="25">
        <f t="shared" si="0"/>
        <v>0</v>
      </c>
      <c r="W15" s="25">
        <f t="shared" si="0"/>
        <v>0</v>
      </c>
      <c r="X15" s="25">
        <f t="shared" si="0"/>
        <v>0</v>
      </c>
      <c r="Y15" s="25">
        <f t="shared" si="0"/>
        <v>0</v>
      </c>
      <c r="Z15" s="25">
        <f t="shared" si="0"/>
        <v>0</v>
      </c>
      <c r="AA15" s="25">
        <f t="shared" si="0"/>
        <v>0</v>
      </c>
      <c r="AB15" s="25">
        <f t="shared" si="0"/>
        <v>0</v>
      </c>
      <c r="AC15" s="25">
        <f t="shared" si="0"/>
        <v>0</v>
      </c>
      <c r="AD15" s="25">
        <f t="shared" si="0"/>
        <v>0</v>
      </c>
    </row>
    <row r="16" spans="1:30" ht="15" x14ac:dyDescent="0.25">
      <c r="A16" s="14" t="str">
        <f>+Innleggingsark!A25</f>
        <v>Liste 10</v>
      </c>
      <c r="B16" s="26">
        <f>+Innleggingsark!B25</f>
        <v>0</v>
      </c>
      <c r="C16" s="25">
        <f t="shared" si="1"/>
        <v>0</v>
      </c>
      <c r="D16" s="25">
        <f t="shared" si="1"/>
        <v>0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0</v>
      </c>
      <c r="K16" s="25">
        <f t="shared" si="0"/>
        <v>0</v>
      </c>
      <c r="L16" s="25">
        <f t="shared" si="0"/>
        <v>0</v>
      </c>
      <c r="M16" s="25">
        <f t="shared" si="0"/>
        <v>0</v>
      </c>
      <c r="N16" s="25">
        <f t="shared" si="0"/>
        <v>0</v>
      </c>
      <c r="O16" s="25">
        <f t="shared" si="0"/>
        <v>0</v>
      </c>
      <c r="P16" s="25">
        <f t="shared" si="0"/>
        <v>0</v>
      </c>
      <c r="Q16" s="25">
        <f t="shared" si="0"/>
        <v>0</v>
      </c>
      <c r="R16" s="25">
        <f t="shared" si="0"/>
        <v>0</v>
      </c>
      <c r="S16" s="25">
        <f t="shared" si="0"/>
        <v>0</v>
      </c>
      <c r="T16" s="25">
        <f t="shared" si="0"/>
        <v>0</v>
      </c>
      <c r="U16" s="25">
        <f t="shared" si="0"/>
        <v>0</v>
      </c>
      <c r="V16" s="25">
        <f t="shared" si="0"/>
        <v>0</v>
      </c>
      <c r="W16" s="25">
        <f t="shared" si="0"/>
        <v>0</v>
      </c>
      <c r="X16" s="25">
        <f t="shared" si="0"/>
        <v>0</v>
      </c>
      <c r="Y16" s="25">
        <f t="shared" si="0"/>
        <v>0</v>
      </c>
      <c r="Z16" s="25">
        <f t="shared" si="0"/>
        <v>0</v>
      </c>
      <c r="AA16" s="25">
        <f t="shared" si="0"/>
        <v>0</v>
      </c>
      <c r="AB16" s="25">
        <f t="shared" si="0"/>
        <v>0</v>
      </c>
      <c r="AC16" s="25">
        <f t="shared" si="0"/>
        <v>0</v>
      </c>
      <c r="AD16" s="25">
        <f t="shared" si="0"/>
        <v>0</v>
      </c>
    </row>
    <row r="17" spans="1:30" ht="15.75" thickBot="1" x14ac:dyDescent="0.3">
      <c r="A17" s="21" t="s">
        <v>4</v>
      </c>
      <c r="B17" s="33">
        <f>C7+C8+C9+C10+C11+C12+C13+C16</f>
        <v>22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ht="13.5" thickTop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x14ac:dyDescent="0.2">
      <c r="A19" s="8"/>
      <c r="B19" s="8"/>
      <c r="C19" s="15"/>
      <c r="D19" s="15"/>
      <c r="E19" s="1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</sheetData>
  <sheetProtection sheet="1" objects="1" scenarios="1"/>
  <phoneticPr fontId="0" type="noConversion"/>
  <printOptions horizontalCentered="1" verticalCentered="1"/>
  <pageMargins left="0.43" right="0.49" top="0.98425196850393704" bottom="0.98425196850393704" header="0.5" footer="0.5"/>
  <pageSetup paperSize="9" orientation="landscape" horizontalDpi="4294967292" verticalDpi="4294967292" r:id="rId1"/>
  <headerFooter alignWithMargins="0">
    <oddHeader>&amp;LStortingsvalget 2001
&amp;C&amp;14Fordeling av representanter i utvalg</oddHeader>
    <oddFooter>&amp;LValgsekretariatet&amp;R&amp;D  -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B12" sqref="B12"/>
    </sheetView>
  </sheetViews>
  <sheetFormatPr baseColWidth="10" defaultRowHeight="14.25" x14ac:dyDescent="0.2"/>
  <cols>
    <col min="3" max="3" width="24.25" customWidth="1"/>
  </cols>
  <sheetData>
    <row r="1" spans="1:3" x14ac:dyDescent="0.2">
      <c r="A1" s="28" t="s">
        <v>15</v>
      </c>
      <c r="B1" s="28" t="s">
        <v>16</v>
      </c>
      <c r="C1" s="28" t="s">
        <v>327</v>
      </c>
    </row>
    <row r="2" spans="1:3" x14ac:dyDescent="0.2">
      <c r="A2">
        <v>1</v>
      </c>
      <c r="B2" s="27" t="str">
        <f>IF(A2&lt;=(Innleggingsark!$B$8),LARGE(Kvotientberegning!$C$7:$AD$16,A2),"-")</f>
        <v>-</v>
      </c>
      <c r="C2" s="27" t="str">
        <f>IF(A2=(Innleggingsark!$B$8),LARGE(Kvotientberegning!$C$7:$AD$16,A2),"-")</f>
        <v>-</v>
      </c>
    </row>
    <row r="3" spans="1:3" x14ac:dyDescent="0.2">
      <c r="A3">
        <v>2</v>
      </c>
      <c r="B3" s="27" t="str">
        <f>IF(A3&lt;=(Innleggingsark!$B$8),LARGE(Kvotientberegning!$C$7:$AD$16,A3),"-")</f>
        <v>-</v>
      </c>
      <c r="C3" s="27" t="str">
        <f>IF(A3=(Innleggingsark!$B$8),LARGE(Kvotientberegning!$C$7:$AD$16,A3),"-")</f>
        <v>-</v>
      </c>
    </row>
    <row r="4" spans="1:3" x14ac:dyDescent="0.2">
      <c r="A4">
        <v>3</v>
      </c>
      <c r="B4" s="27" t="str">
        <f>IF(A4&lt;=(Innleggingsark!$B$8),LARGE(Kvotientberegning!$C$7:$AD$16,A4),"-")</f>
        <v>-</v>
      </c>
      <c r="C4" s="27" t="str">
        <f>IF(A4=(Innleggingsark!$B$8),LARGE(Kvotientberegning!$C$7:$AD$16,A4),"-")</f>
        <v>-</v>
      </c>
    </row>
    <row r="5" spans="1:3" x14ac:dyDescent="0.2">
      <c r="A5">
        <v>4</v>
      </c>
      <c r="B5" s="27" t="str">
        <f>IF(A5&lt;=(Innleggingsark!$B$8),LARGE(Kvotientberegning!$C$7:$AD$16,A5),"-")</f>
        <v>-</v>
      </c>
      <c r="C5" s="27" t="str">
        <f>IF(A5=(Innleggingsark!$B$8),LARGE(Kvotientberegning!$C$7:$AD$16,A5),"-")</f>
        <v>-</v>
      </c>
    </row>
    <row r="6" spans="1:3" x14ac:dyDescent="0.2">
      <c r="A6">
        <v>5</v>
      </c>
      <c r="B6" s="27" t="str">
        <f>IF(A6&lt;=(Innleggingsark!$B$8),LARGE(Kvotientberegning!$C$7:$AD$16,A6),"-")</f>
        <v>-</v>
      </c>
      <c r="C6" s="27" t="str">
        <f>IF(A6=(Innleggingsark!$B$8),LARGE(Kvotientberegning!$C$7:$AD$16,A6),"-")</f>
        <v>-</v>
      </c>
    </row>
    <row r="7" spans="1:3" x14ac:dyDescent="0.2">
      <c r="A7">
        <v>6</v>
      </c>
      <c r="B7" s="27" t="str">
        <f>IF(A7&lt;=(Innleggingsark!$B$8),LARGE(Kvotientberegning!$C$7:$AD$16,A7),"-")</f>
        <v>-</v>
      </c>
      <c r="C7" s="27" t="str">
        <f>IF(A7=(Innleggingsark!$B$8),LARGE(Kvotientberegning!$C$7:$AD$16,A7),"-")</f>
        <v>-</v>
      </c>
    </row>
    <row r="8" spans="1:3" x14ac:dyDescent="0.2">
      <c r="A8">
        <v>7</v>
      </c>
      <c r="B8" s="27" t="str">
        <f>IF(A8&lt;=(Innleggingsark!$B$8),LARGE(Kvotientberegning!$C$7:$AD$16,A8),"-")</f>
        <v>-</v>
      </c>
      <c r="C8" s="27" t="str">
        <f>IF(A8=(Innleggingsark!$B$8),LARGE(Kvotientberegning!$C$7:$AD$16,A8),"-")</f>
        <v>-</v>
      </c>
    </row>
    <row r="9" spans="1:3" x14ac:dyDescent="0.2">
      <c r="A9">
        <v>8</v>
      </c>
      <c r="B9" s="27" t="str">
        <f>IF(A9&lt;=(Innleggingsark!$B$8),LARGE(Kvotientberegning!$C$7:$AD$16,A9),"-")</f>
        <v>-</v>
      </c>
      <c r="C9" s="27" t="str">
        <f>IF(A9=(Innleggingsark!$B$8),LARGE(Kvotientberegning!$C$7:$AD$16,A9),"-")</f>
        <v>-</v>
      </c>
    </row>
    <row r="10" spans="1:3" x14ac:dyDescent="0.2">
      <c r="A10">
        <v>9</v>
      </c>
      <c r="B10" s="27" t="str">
        <f>IF(A10&lt;=(Innleggingsark!$B$8),LARGE(Kvotientberegning!$C$7:$AD$16,A10),"-")</f>
        <v>-</v>
      </c>
      <c r="C10" s="27" t="str">
        <f>IF(A10=(Innleggingsark!$B$8),LARGE(Kvotientberegning!$C$7:$AD$16,A10),"-")</f>
        <v>-</v>
      </c>
    </row>
    <row r="11" spans="1:3" x14ac:dyDescent="0.2">
      <c r="A11">
        <v>10</v>
      </c>
      <c r="B11" s="27" t="str">
        <f>IF(A11&lt;=(Innleggingsark!$B$8),LARGE(Kvotientberegning!$C$7:$AD$16,A11),"-")</f>
        <v>-</v>
      </c>
      <c r="C11" s="27" t="str">
        <f>IF(A11=(Innleggingsark!$B$8),LARGE(Kvotientberegning!$C$7:$AD$16,A11),"-")</f>
        <v>-</v>
      </c>
    </row>
    <row r="12" spans="1:3" x14ac:dyDescent="0.2">
      <c r="A12">
        <v>11</v>
      </c>
      <c r="B12" s="27" t="str">
        <f>IF(A12&lt;=(Innleggingsark!$B$8),LARGE(Kvotientberegning!$C$7:$AD$16,A12),"-")</f>
        <v>-</v>
      </c>
      <c r="C12" s="27" t="str">
        <f>IF(A12=(Innleggingsark!$B$8),LARGE(Kvotientberegning!$C$7:$AD$16,A12),"-")</f>
        <v>-</v>
      </c>
    </row>
    <row r="13" spans="1:3" x14ac:dyDescent="0.2">
      <c r="A13">
        <v>12</v>
      </c>
      <c r="B13" s="27" t="str">
        <f>IF(A13&lt;=(Innleggingsark!$B$8),LARGE(Kvotientberegning!$C$7:$AD$16,A13),"-")</f>
        <v>-</v>
      </c>
      <c r="C13" s="27" t="str">
        <f>IF(A13=(Innleggingsark!$B$8),LARGE(Kvotientberegning!$C$7:$AD$16,A13),"-")</f>
        <v>-</v>
      </c>
    </row>
    <row r="14" spans="1:3" x14ac:dyDescent="0.2">
      <c r="A14">
        <v>13</v>
      </c>
      <c r="B14" s="27" t="str">
        <f>IF(A14&lt;=(Innleggingsark!$B$8),LARGE(Kvotientberegning!$C$7:$AD$16,A14),"-")</f>
        <v>-</v>
      </c>
      <c r="C14" s="27" t="str">
        <f>IF(A14=(Innleggingsark!$B$8),LARGE(Kvotientberegning!$C$7:$AD$16,A14),"-")</f>
        <v>-</v>
      </c>
    </row>
    <row r="15" spans="1:3" x14ac:dyDescent="0.2">
      <c r="A15">
        <v>14</v>
      </c>
      <c r="B15" s="27" t="str">
        <f>IF(A15&lt;=(Innleggingsark!$B$8),LARGE(Kvotientberegning!$C$7:$AD$16,A15),"-")</f>
        <v>-</v>
      </c>
      <c r="C15" s="27" t="str">
        <f>IF(A15=(Innleggingsark!$B$8),LARGE(Kvotientberegning!$C$7:$AD$16,A15),"-")</f>
        <v>-</v>
      </c>
    </row>
    <row r="16" spans="1:3" x14ac:dyDescent="0.2">
      <c r="A16">
        <v>15</v>
      </c>
      <c r="B16" s="27" t="str">
        <f>IF(A16&lt;=(Innleggingsark!$B$8),LARGE(Kvotientberegning!$C$7:$AD$16,A16),"-")</f>
        <v>-</v>
      </c>
      <c r="C16" s="27" t="str">
        <f>IF(A16=(Innleggingsark!$B$8),LARGE(Kvotientberegning!$C$7:$AD$16,A16),"-")</f>
        <v>-</v>
      </c>
    </row>
    <row r="17" spans="1:3" x14ac:dyDescent="0.2">
      <c r="A17">
        <v>16</v>
      </c>
      <c r="B17" s="27" t="str">
        <f>IF(A17&lt;=(Innleggingsark!$B$8),LARGE(Kvotientberegning!$C$7:$AD$16,A17),"-")</f>
        <v>-</v>
      </c>
      <c r="C17" s="27" t="str">
        <f>IF(A17=(Innleggingsark!$B$8),LARGE(Kvotientberegning!$C$7:$AD$16,A17),"-")</f>
        <v>-</v>
      </c>
    </row>
    <row r="18" spans="1:3" x14ac:dyDescent="0.2">
      <c r="A18">
        <v>17</v>
      </c>
      <c r="B18" s="27" t="str">
        <f>IF(A18&lt;=(Innleggingsark!$B$8),LARGE(Kvotientberegning!$C$7:$AD$16,A18),"-")</f>
        <v>-</v>
      </c>
      <c r="C18" s="27" t="str">
        <f>IF(A18=(Innleggingsark!$B$8),LARGE(Kvotientberegning!$C$7:$AD$16,A18),"-")</f>
        <v>-</v>
      </c>
    </row>
    <row r="19" spans="1:3" x14ac:dyDescent="0.2">
      <c r="A19">
        <v>18</v>
      </c>
      <c r="B19" s="27" t="str">
        <f>IF(A19&lt;=(Innleggingsark!$B$8),LARGE(Kvotientberegning!$C$7:$AD$16,A19),"-")</f>
        <v>-</v>
      </c>
      <c r="C19" s="27" t="str">
        <f>IF(A19=(Innleggingsark!$B$8),LARGE(Kvotientberegning!$C$7:$AD$16,A19),"-")</f>
        <v>-</v>
      </c>
    </row>
    <row r="20" spans="1:3" x14ac:dyDescent="0.2">
      <c r="A20">
        <v>19</v>
      </c>
      <c r="B20" s="27" t="str">
        <f>IF(A20&lt;=(Innleggingsark!$B$8),LARGE(Kvotientberegning!$C$7:$AD$16,A20),"-")</f>
        <v>-</v>
      </c>
      <c r="C20" s="27" t="str">
        <f>IF(A20=(Innleggingsark!$B$8),LARGE(Kvotientberegning!$C$7:$AD$16,A20),"-")</f>
        <v>-</v>
      </c>
    </row>
    <row r="21" spans="1:3" x14ac:dyDescent="0.2">
      <c r="A21">
        <v>20</v>
      </c>
      <c r="B21" s="27" t="str">
        <f>IF(A21&lt;=(Innleggingsark!$B$8),LARGE(Kvotientberegning!$C$7:$AD$16,A21),"-")</f>
        <v>-</v>
      </c>
      <c r="C21" s="27" t="str">
        <f>IF(A21=(Innleggingsark!$B$8),LARGE(Kvotientberegning!$C$7:$AD$16,A21),"-")</f>
        <v>-</v>
      </c>
    </row>
    <row r="22" spans="1:3" x14ac:dyDescent="0.2">
      <c r="A22">
        <v>21</v>
      </c>
      <c r="B22" s="27" t="str">
        <f>IF(A22&lt;=(Innleggingsark!$B$8),LARGE(Kvotientberegning!$C$7:$AD$16,A22),"-")</f>
        <v>-</v>
      </c>
      <c r="C22" s="27" t="str">
        <f>IF(A22=(Innleggingsark!$B$8),LARGE(Kvotientberegning!$C$7:$AD$16,A22),"-")</f>
        <v>-</v>
      </c>
    </row>
    <row r="23" spans="1:3" x14ac:dyDescent="0.2">
      <c r="A23">
        <v>22</v>
      </c>
      <c r="B23" s="27" t="str">
        <f>IF(A23&lt;=(Innleggingsark!$B$8),LARGE(Kvotientberegning!$C$7:$AD$16,A23),"-")</f>
        <v>-</v>
      </c>
      <c r="C23" s="27" t="str">
        <f>IF(A23=(Innleggingsark!$B$8),LARGE(Kvotientberegning!$C$7:$AD$16,A23),"-")</f>
        <v>-</v>
      </c>
    </row>
    <row r="24" spans="1:3" x14ac:dyDescent="0.2">
      <c r="A24">
        <v>23</v>
      </c>
      <c r="B24" s="27" t="str">
        <f>IF(A24&lt;=(Innleggingsark!$B$8),LARGE(Kvotientberegning!$C$7:$AD$16,A24),"-")</f>
        <v>-</v>
      </c>
      <c r="C24" s="27" t="str">
        <f>IF(A24=(Innleggingsark!$B$8),LARGE(Kvotientberegning!$C$7:$AD$16,A24),"-")</f>
        <v>-</v>
      </c>
    </row>
    <row r="25" spans="1:3" x14ac:dyDescent="0.2">
      <c r="A25">
        <v>24</v>
      </c>
      <c r="B25" s="27" t="str">
        <f>IF(A25&lt;=(Innleggingsark!$B$8),LARGE(Kvotientberegning!$C$7:$AD$16,A25),"-")</f>
        <v>-</v>
      </c>
      <c r="C25" s="27" t="str">
        <f>IF(A25=(Innleggingsark!$B$8),LARGE(Kvotientberegning!$C$7:$AD$16,A25),"-")</f>
        <v>-</v>
      </c>
    </row>
    <row r="26" spans="1:3" x14ac:dyDescent="0.2">
      <c r="A26">
        <v>25</v>
      </c>
      <c r="B26" s="27" t="str">
        <f>IF(A26&lt;=(Innleggingsark!$B$8),LARGE(Kvotientberegning!$C$7:$AD$16,A26),"-")</f>
        <v>-</v>
      </c>
      <c r="C26" s="27" t="str">
        <f>IF(A26=(Innleggingsark!$B$8),LARGE(Kvotientberegning!$C$7:$AD$16,A26),"-")</f>
        <v>-</v>
      </c>
    </row>
    <row r="27" spans="1:3" x14ac:dyDescent="0.2">
      <c r="A27">
        <v>26</v>
      </c>
      <c r="B27" s="27" t="str">
        <f>IF(A27&lt;=(Innleggingsark!$B$8),LARGE(Kvotientberegning!$C$7:$AD$16,A27),"-")</f>
        <v>-</v>
      </c>
      <c r="C27" s="27" t="str">
        <f>IF(A27=(Innleggingsark!$B$8),LARGE(Kvotientberegning!$C$7:$AD$16,A27),"-")</f>
        <v>-</v>
      </c>
    </row>
    <row r="28" spans="1:3" x14ac:dyDescent="0.2">
      <c r="A28">
        <v>27</v>
      </c>
      <c r="B28" s="27" t="str">
        <f>IF(A28&lt;=(Innleggingsark!$B$8),LARGE(Kvotientberegning!$C$7:$AD$16,A28),"-")</f>
        <v>-</v>
      </c>
      <c r="C28" s="27" t="str">
        <f>IF(A28=(Innleggingsark!$B$8),LARGE(Kvotientberegning!$C$7:$AD$16,A28),"-")</f>
        <v>-</v>
      </c>
    </row>
    <row r="29" spans="1:3" x14ac:dyDescent="0.2">
      <c r="A29">
        <v>28</v>
      </c>
      <c r="B29" s="27" t="str">
        <f>IF(A29&lt;=(Innleggingsark!$B$8),LARGE(Kvotientberegning!$C$7:$AD$16,A29),"-")</f>
        <v>-</v>
      </c>
      <c r="C29" s="27" t="str">
        <f>IF(A29=(Innleggingsark!$B$8),LARGE(Kvotientberegning!$C$7:$AD$16,A29),"-")</f>
        <v>-</v>
      </c>
    </row>
    <row r="30" spans="1:3" x14ac:dyDescent="0.2">
      <c r="A30">
        <v>29</v>
      </c>
      <c r="B30" s="27" t="str">
        <f>IF(A30&lt;=(Innleggingsark!$B$8),LARGE(Kvotientberegning!$C$7:$AD$16,A30),"-")</f>
        <v>-</v>
      </c>
      <c r="C30" s="27" t="str">
        <f>IF(A30=(Innleggingsark!$B$8),LARGE(Kvotientberegning!$C$7:$AD$16,A30),"-")</f>
        <v>-</v>
      </c>
    </row>
    <row r="31" spans="1:3" x14ac:dyDescent="0.2">
      <c r="A31">
        <v>30</v>
      </c>
      <c r="B31" s="27" t="str">
        <f>IF(A31&lt;=(Innleggingsark!$B$8),LARGE(Kvotientberegning!$C$7:$AD$16,A31),"-")</f>
        <v>-</v>
      </c>
      <c r="C31" s="27" t="str">
        <f>IF(A31=(Innleggingsark!$B$8),LARGE(Kvotientberegning!$C$7:$AD$16,A31),"-")</f>
        <v>-</v>
      </c>
    </row>
    <row r="32" spans="1:3" x14ac:dyDescent="0.2">
      <c r="A32">
        <v>31</v>
      </c>
      <c r="B32" s="27" t="str">
        <f>IF(A32&lt;=(Innleggingsark!$B$8),LARGE(Kvotientberegning!$C$7:$AD$16,A32),"-")</f>
        <v>-</v>
      </c>
      <c r="C32" s="27" t="str">
        <f>IF(A32=(Innleggingsark!$B$8),LARGE(Kvotientberegning!$C$7:$AD$16,A32),"-")</f>
        <v>-</v>
      </c>
    </row>
    <row r="33" spans="1:3" x14ac:dyDescent="0.2">
      <c r="A33">
        <v>32</v>
      </c>
      <c r="B33" s="27" t="str">
        <f>IF(A33&lt;=(Innleggingsark!$B$8),LARGE(Kvotientberegning!$C$7:$AD$16,A33),"-")</f>
        <v>-</v>
      </c>
      <c r="C33" s="27" t="str">
        <f>IF(A33=(Innleggingsark!$B$8),LARGE(Kvotientberegning!$C$7:$AD$16,A33),"-")</f>
        <v>-</v>
      </c>
    </row>
    <row r="34" spans="1:3" x14ac:dyDescent="0.2">
      <c r="A34">
        <v>33</v>
      </c>
      <c r="B34" s="27" t="str">
        <f>IF(A34&lt;=(Innleggingsark!$B$8),LARGE(Kvotientberegning!$C$7:$AD$16,A34),"-")</f>
        <v>-</v>
      </c>
      <c r="C34" s="27" t="str">
        <f>IF(A34=(Innleggingsark!$B$8),LARGE(Kvotientberegning!$C$7:$AD$16,A34),"-")</f>
        <v>-</v>
      </c>
    </row>
    <row r="35" spans="1:3" x14ac:dyDescent="0.2">
      <c r="A35">
        <v>34</v>
      </c>
      <c r="B35" s="27" t="str">
        <f>IF(A35&lt;=(Innleggingsark!$B$8),LARGE(Kvotientberegning!$C$7:$AD$16,A35),"-")</f>
        <v>-</v>
      </c>
      <c r="C35" s="27" t="str">
        <f>IF(A35=(Innleggingsark!$B$8),LARGE(Kvotientberegning!$C$7:$AD$16,A35),"-")</f>
        <v>-</v>
      </c>
    </row>
    <row r="36" spans="1:3" x14ac:dyDescent="0.2">
      <c r="A36">
        <v>35</v>
      </c>
      <c r="B36" s="27" t="str">
        <f>IF(A36&lt;=(Innleggingsark!$B$8),LARGE(Kvotientberegning!$C$7:$AD$16,A36),"-")</f>
        <v>-</v>
      </c>
      <c r="C36" s="27" t="str">
        <f>IF(A36=(Innleggingsark!$B$8),LARGE(Kvotientberegning!$C$7:$AD$16,A36),"-")</f>
        <v>-</v>
      </c>
    </row>
    <row r="37" spans="1:3" x14ac:dyDescent="0.2">
      <c r="A37">
        <v>36</v>
      </c>
      <c r="B37" s="27" t="str">
        <f>IF(A37&lt;=(Innleggingsark!$B$8),LARGE(Kvotientberegning!$C$7:$AD$16,A37),"-")</f>
        <v>-</v>
      </c>
      <c r="C37" s="27" t="str">
        <f>IF(A37=(Innleggingsark!$B$8),LARGE(Kvotientberegning!$C$7:$AD$16,A37),"-")</f>
        <v>-</v>
      </c>
    </row>
    <row r="38" spans="1:3" x14ac:dyDescent="0.2">
      <c r="A38">
        <v>37</v>
      </c>
      <c r="B38" s="27" t="str">
        <f>IF(A38&lt;=(Innleggingsark!$B$8),LARGE(Kvotientberegning!$C$7:$AD$16,A38),"-")</f>
        <v>-</v>
      </c>
      <c r="C38" s="27" t="str">
        <f>IF(A38=(Innleggingsark!$B$8),LARGE(Kvotientberegning!$C$7:$AD$16,A38),"-")</f>
        <v>-</v>
      </c>
    </row>
    <row r="39" spans="1:3" x14ac:dyDescent="0.2">
      <c r="A39">
        <v>38</v>
      </c>
      <c r="B39" s="27" t="str">
        <f>IF(A39&lt;=(Innleggingsark!$B$8),LARGE(Kvotientberegning!$C$7:$AD$16,A39),"-")</f>
        <v>-</v>
      </c>
      <c r="C39" s="27" t="str">
        <f>IF(A39=(Innleggingsark!$B$8),LARGE(Kvotientberegning!$C$7:$AD$16,A39),"-")</f>
        <v>-</v>
      </c>
    </row>
    <row r="40" spans="1:3" x14ac:dyDescent="0.2">
      <c r="A40">
        <v>39</v>
      </c>
      <c r="B40" s="27" t="str">
        <f>IF(A40&lt;=(Innleggingsark!$B$8),LARGE(Kvotientberegning!$C$7:$AD$16,A40),"-")</f>
        <v>-</v>
      </c>
      <c r="C40" s="27" t="str">
        <f>IF(A40=(Innleggingsark!$B$8),LARGE(Kvotientberegning!$C$7:$AD$16,A40),"-")</f>
        <v>-</v>
      </c>
    </row>
    <row r="41" spans="1:3" x14ac:dyDescent="0.2">
      <c r="A41">
        <v>40</v>
      </c>
      <c r="B41" s="27" t="str">
        <f>IF(A41&lt;=(Innleggingsark!$B$8),LARGE(Kvotientberegning!$C$7:$AD$16,A41),"-")</f>
        <v>-</v>
      </c>
      <c r="C41" s="27" t="str">
        <f>IF(A41=(Innleggingsark!$B$8),LARGE(Kvotientberegning!$C$7:$AD$16,A41),"-")</f>
        <v>-</v>
      </c>
    </row>
    <row r="42" spans="1:3" x14ac:dyDescent="0.2">
      <c r="A42">
        <v>41</v>
      </c>
      <c r="B42" s="27" t="str">
        <f>IF(A42&lt;=(Innleggingsark!$B$8),LARGE(Kvotientberegning!$C$7:$AD$16,A42),"-")</f>
        <v>-</v>
      </c>
      <c r="C42" s="27" t="str">
        <f>IF(A42=(Innleggingsark!$B$8),LARGE(Kvotientberegning!$C$7:$AD$16,A42),"-")</f>
        <v>-</v>
      </c>
    </row>
    <row r="43" spans="1:3" x14ac:dyDescent="0.2">
      <c r="A43">
        <v>42</v>
      </c>
      <c r="B43" s="27" t="str">
        <f>IF(A43&lt;=(Innleggingsark!$B$8),LARGE(Kvotientberegning!$C$7:$AD$16,A43),"-")</f>
        <v>-</v>
      </c>
      <c r="C43" s="27" t="str">
        <f>IF(A43=(Innleggingsark!$B$8),LARGE(Kvotientberegning!$C$7:$AD$16,A43),"-")</f>
        <v>-</v>
      </c>
    </row>
    <row r="44" spans="1:3" x14ac:dyDescent="0.2">
      <c r="A44">
        <v>43</v>
      </c>
      <c r="B44" s="27" t="str">
        <f>IF(A44&lt;=(Innleggingsark!$B$8),LARGE(Kvotientberegning!$C$7:$AD$16,A44),"-")</f>
        <v>-</v>
      </c>
      <c r="C44" s="27" t="str">
        <f>IF(A44=(Innleggingsark!$B$8),LARGE(Kvotientberegning!$C$7:$AD$16,A44),"-")</f>
        <v>-</v>
      </c>
    </row>
    <row r="45" spans="1:3" x14ac:dyDescent="0.2">
      <c r="A45">
        <v>44</v>
      </c>
      <c r="B45" s="27" t="str">
        <f>IF(A45&lt;=(Innleggingsark!$B$8),LARGE(Kvotientberegning!$C$7:$AD$16,A45),"-")</f>
        <v>-</v>
      </c>
      <c r="C45" s="27" t="str">
        <f>IF(A45=(Innleggingsark!$B$8),LARGE(Kvotientberegning!$C$7:$AD$16,A45),"-")</f>
        <v>-</v>
      </c>
    </row>
    <row r="46" spans="1:3" x14ac:dyDescent="0.2">
      <c r="A46">
        <v>45</v>
      </c>
      <c r="B46" s="27" t="str">
        <f>IF(A46&lt;=(Innleggingsark!$B$8),LARGE(Kvotientberegning!$C$7:$AD$16,A46),"-")</f>
        <v>-</v>
      </c>
      <c r="C46" s="27" t="str">
        <f>IF(A46=(Innleggingsark!$B$8),LARGE(Kvotientberegning!$C$7:$AD$16,A46),"-")</f>
        <v>-</v>
      </c>
    </row>
    <row r="47" spans="1:3" x14ac:dyDescent="0.2">
      <c r="A47">
        <v>46</v>
      </c>
      <c r="B47" s="27" t="str">
        <f>IF(A47&lt;=(Innleggingsark!$B$8),LARGE(Kvotientberegning!$C$7:$AD$16,A47),"-")</f>
        <v>-</v>
      </c>
      <c r="C47" s="27" t="str">
        <f>IF(A47=(Innleggingsark!$B$8),LARGE(Kvotientberegning!$C$7:$AD$16,A47),"-")</f>
        <v>-</v>
      </c>
    </row>
    <row r="48" spans="1:3" x14ac:dyDescent="0.2">
      <c r="C48" s="27"/>
    </row>
  </sheetData>
  <sheetProtection password="CC91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>
      <selection activeCell="B4" sqref="B4"/>
    </sheetView>
  </sheetViews>
  <sheetFormatPr baseColWidth="10" defaultRowHeight="14.25" x14ac:dyDescent="0.2"/>
  <cols>
    <col min="1" max="1" width="30" customWidth="1"/>
    <col min="2" max="2" width="33.75" customWidth="1"/>
    <col min="3" max="3" width="35.375" customWidth="1"/>
  </cols>
  <sheetData>
    <row r="2" spans="1:3" x14ac:dyDescent="0.2">
      <c r="A2" s="28" t="s">
        <v>327</v>
      </c>
      <c r="B2" s="55" t="e">
        <f>VLOOKUP(Innleggingsark!B8,Hjelpeark!A2:C47,2)</f>
        <v>#N/A</v>
      </c>
    </row>
    <row r="4" spans="1:3" x14ac:dyDescent="0.2">
      <c r="A4" s="3" t="s">
        <v>333</v>
      </c>
      <c r="B4" s="55">
        <f>COUNTIF(Kvotientberegning!C7:AD16,"&gt;="&amp;B2)</f>
        <v>0</v>
      </c>
    </row>
    <row r="8" spans="1:3" x14ac:dyDescent="0.2">
      <c r="B8" s="28" t="s">
        <v>335</v>
      </c>
      <c r="C8" s="28" t="s">
        <v>334</v>
      </c>
    </row>
    <row r="9" spans="1:3" x14ac:dyDescent="0.2">
      <c r="A9" s="14" t="str">
        <f>+Innleggingsark!A16</f>
        <v>Liste 1</v>
      </c>
      <c r="B9" s="55">
        <f>COUNTIF(Kvotientberegning!C7:AD7,"&gt;="&amp;B2)</f>
        <v>0</v>
      </c>
      <c r="C9" s="55">
        <f>COUNTIF(Kvotientberegning!C7:AD7,"&gt;"&amp;B2)</f>
        <v>0</v>
      </c>
    </row>
    <row r="10" spans="1:3" x14ac:dyDescent="0.2">
      <c r="A10" s="14" t="str">
        <f>+Innleggingsark!A17</f>
        <v>Liste 2</v>
      </c>
      <c r="B10" s="55">
        <f>COUNTIF(Kvotientberegning!C8:AD8,"&gt;="&amp;B2)</f>
        <v>0</v>
      </c>
      <c r="C10" s="55">
        <f>COUNTIF(Kvotientberegning!C8:AD8,"&gt;"&amp;B2)</f>
        <v>0</v>
      </c>
    </row>
    <row r="11" spans="1:3" x14ac:dyDescent="0.2">
      <c r="A11" s="14" t="str">
        <f>+Innleggingsark!A18</f>
        <v>Liste 3</v>
      </c>
      <c r="B11" s="55">
        <f>COUNTIF(Kvotientberegning!C9:AD9,"&gt;="&amp;B2)</f>
        <v>0</v>
      </c>
      <c r="C11" s="55">
        <f>COUNTIF(Kvotientberegning!C9:AD9,"&gt;"&amp;B2)</f>
        <v>0</v>
      </c>
    </row>
    <row r="12" spans="1:3" x14ac:dyDescent="0.2">
      <c r="A12" s="14" t="str">
        <f>+Innleggingsark!A19</f>
        <v>Liste 4</v>
      </c>
      <c r="B12" s="55">
        <f>COUNTIF(Kvotientberegning!C10:AD10,"&gt;="&amp;B2)</f>
        <v>0</v>
      </c>
      <c r="C12" s="55">
        <f>COUNTIF(Kvotientberegning!C10:AD10,"&gt;"&amp;B2)</f>
        <v>0</v>
      </c>
    </row>
    <row r="13" spans="1:3" x14ac:dyDescent="0.2">
      <c r="A13" s="14" t="str">
        <f>+Innleggingsark!A20</f>
        <v>Liste 5</v>
      </c>
      <c r="B13" s="55">
        <f>COUNTIF(Kvotientberegning!C11:AD11,"&gt;="&amp;B2)</f>
        <v>0</v>
      </c>
      <c r="C13" s="55">
        <f>COUNTIF(Kvotientberegning!C11:AD11,"&gt;"&amp;B2)</f>
        <v>0</v>
      </c>
    </row>
    <row r="14" spans="1:3" x14ac:dyDescent="0.2">
      <c r="A14" s="14" t="str">
        <f>+Innleggingsark!A21</f>
        <v>Liste 6</v>
      </c>
      <c r="B14" s="55">
        <f>COUNTIF(Kvotientberegning!C12:AD12,"&gt;="&amp;B2)</f>
        <v>0</v>
      </c>
      <c r="C14" s="55">
        <f>COUNTIF(Kvotientberegning!C12:AD12,"&gt;"&amp;B2)</f>
        <v>0</v>
      </c>
    </row>
    <row r="15" spans="1:3" x14ac:dyDescent="0.2">
      <c r="A15" s="14" t="str">
        <f>+Innleggingsark!A22</f>
        <v>Liste 7</v>
      </c>
      <c r="B15" s="55">
        <f>COUNTIF(Kvotientberegning!C13:AD13,"&gt;="&amp;B2)</f>
        <v>0</v>
      </c>
      <c r="C15" s="55">
        <f>COUNTIF(Kvotientberegning!C13:AD13,"&gt;"&amp;B2)</f>
        <v>0</v>
      </c>
    </row>
    <row r="16" spans="1:3" x14ac:dyDescent="0.2">
      <c r="A16" s="14" t="str">
        <f>+Innleggingsark!A23</f>
        <v>Liste 8</v>
      </c>
      <c r="B16" s="55">
        <f>COUNTIF(Kvotientberegning!C14:AD14,"&gt;="&amp;B2)</f>
        <v>0</v>
      </c>
      <c r="C16" s="55">
        <f>COUNTIF(Kvotientberegning!C14:AD14,"&gt;"&amp;B2)</f>
        <v>0</v>
      </c>
    </row>
    <row r="17" spans="1:3" x14ac:dyDescent="0.2">
      <c r="A17" s="14" t="str">
        <f>+Innleggingsark!A24</f>
        <v>Liste 9</v>
      </c>
      <c r="B17" s="55">
        <f>COUNTIF(Kvotientberegning!C15:AD15,"&gt;="&amp;B2)</f>
        <v>0</v>
      </c>
      <c r="C17" s="55">
        <f>COUNTIF(Kvotientberegning!C15:AD15,"&gt;"&amp;B2)</f>
        <v>0</v>
      </c>
    </row>
    <row r="18" spans="1:3" x14ac:dyDescent="0.2">
      <c r="A18" s="14" t="str">
        <f>+Innleggingsark!A25</f>
        <v>Liste 10</v>
      </c>
      <c r="B18" s="55">
        <f>COUNTIF(Kvotientberegning!C16:AD16,"&gt;="&amp;B2)</f>
        <v>0</v>
      </c>
      <c r="C18" s="55">
        <f>COUNTIF(Kvotientberegning!C16:AD16,"&gt;"&amp;B2)</f>
        <v>0</v>
      </c>
    </row>
  </sheetData>
  <sheetProtection password="CC91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9"/>
  <sheetViews>
    <sheetView workbookViewId="0">
      <selection activeCell="A359" sqref="A359"/>
    </sheetView>
  </sheetViews>
  <sheetFormatPr baseColWidth="10" defaultRowHeight="14.25" x14ac:dyDescent="0.2"/>
  <sheetData>
    <row r="1" spans="1:2" x14ac:dyDescent="0.2">
      <c r="A1" s="29" t="s">
        <v>18</v>
      </c>
      <c r="B1" s="29" t="s">
        <v>17</v>
      </c>
    </row>
    <row r="2" spans="1:2" x14ac:dyDescent="0.2">
      <c r="A2" s="30">
        <v>1</v>
      </c>
      <c r="B2" s="30">
        <f>+A2+1</f>
        <v>2</v>
      </c>
    </row>
    <row r="4" spans="1:2" x14ac:dyDescent="0.2">
      <c r="A4" s="31">
        <v>301</v>
      </c>
      <c r="B4" s="32" t="s">
        <v>44</v>
      </c>
    </row>
    <row r="5" spans="1:2" x14ac:dyDescent="0.2">
      <c r="A5" s="31">
        <v>1101</v>
      </c>
      <c r="B5" s="32" t="s">
        <v>147</v>
      </c>
    </row>
    <row r="6" spans="1:2" x14ac:dyDescent="0.2">
      <c r="A6" s="31">
        <v>1103</v>
      </c>
      <c r="B6" s="32" t="s">
        <v>148</v>
      </c>
    </row>
    <row r="7" spans="1:2" x14ac:dyDescent="0.2">
      <c r="A7" s="31">
        <v>1106</v>
      </c>
      <c r="B7" s="32" t="s">
        <v>149</v>
      </c>
    </row>
    <row r="8" spans="1:2" x14ac:dyDescent="0.2">
      <c r="A8" s="31">
        <v>1108</v>
      </c>
      <c r="B8" s="32" t="s">
        <v>341</v>
      </c>
    </row>
    <row r="9" spans="1:2" x14ac:dyDescent="0.2">
      <c r="A9" s="31">
        <v>1111</v>
      </c>
      <c r="B9" s="32" t="s">
        <v>150</v>
      </c>
    </row>
    <row r="10" spans="1:2" x14ac:dyDescent="0.2">
      <c r="A10" s="31">
        <v>1112</v>
      </c>
      <c r="B10" s="32" t="s">
        <v>151</v>
      </c>
    </row>
    <row r="11" spans="1:2" x14ac:dyDescent="0.2">
      <c r="A11" s="31">
        <v>1114</v>
      </c>
      <c r="B11" s="32" t="s">
        <v>152</v>
      </c>
    </row>
    <row r="12" spans="1:2" x14ac:dyDescent="0.2">
      <c r="A12" s="31">
        <v>1119</v>
      </c>
      <c r="B12" s="32" t="s">
        <v>153</v>
      </c>
    </row>
    <row r="13" spans="1:2" x14ac:dyDescent="0.2">
      <c r="A13" s="31">
        <v>1120</v>
      </c>
      <c r="B13" s="32" t="s">
        <v>154</v>
      </c>
    </row>
    <row r="14" spans="1:2" x14ac:dyDescent="0.2">
      <c r="A14" s="31">
        <v>1121</v>
      </c>
      <c r="B14" s="32" t="s">
        <v>155</v>
      </c>
    </row>
    <row r="15" spans="1:2" x14ac:dyDescent="0.2">
      <c r="A15" s="31">
        <v>1122</v>
      </c>
      <c r="B15" s="32" t="s">
        <v>156</v>
      </c>
    </row>
    <row r="16" spans="1:2" x14ac:dyDescent="0.2">
      <c r="A16" s="31">
        <v>1124</v>
      </c>
      <c r="B16" s="32" t="s">
        <v>157</v>
      </c>
    </row>
    <row r="17" spans="1:2" x14ac:dyDescent="0.2">
      <c r="A17" s="31">
        <v>1127</v>
      </c>
      <c r="B17" s="32" t="s">
        <v>158</v>
      </c>
    </row>
    <row r="18" spans="1:2" x14ac:dyDescent="0.2">
      <c r="A18" s="31">
        <v>1130</v>
      </c>
      <c r="B18" s="32" t="s">
        <v>159</v>
      </c>
    </row>
    <row r="19" spans="1:2" x14ac:dyDescent="0.2">
      <c r="A19" s="31">
        <v>1133</v>
      </c>
      <c r="B19" s="32" t="s">
        <v>160</v>
      </c>
    </row>
    <row r="20" spans="1:2" x14ac:dyDescent="0.2">
      <c r="A20" s="31">
        <v>1134</v>
      </c>
      <c r="B20" s="32" t="s">
        <v>161</v>
      </c>
    </row>
    <row r="21" spans="1:2" x14ac:dyDescent="0.2">
      <c r="A21" s="31">
        <v>1135</v>
      </c>
      <c r="B21" s="32" t="s">
        <v>162</v>
      </c>
    </row>
    <row r="22" spans="1:2" x14ac:dyDescent="0.2">
      <c r="A22" s="31">
        <v>1144</v>
      </c>
      <c r="B22" s="32" t="s">
        <v>163</v>
      </c>
    </row>
    <row r="23" spans="1:2" x14ac:dyDescent="0.2">
      <c r="A23" s="31">
        <v>1145</v>
      </c>
      <c r="B23" s="32" t="s">
        <v>164</v>
      </c>
    </row>
    <row r="24" spans="1:2" x14ac:dyDescent="0.2">
      <c r="A24" s="31">
        <v>1146</v>
      </c>
      <c r="B24" s="32" t="s">
        <v>165</v>
      </c>
    </row>
    <row r="25" spans="1:2" x14ac:dyDescent="0.2">
      <c r="A25" s="31">
        <v>1149</v>
      </c>
      <c r="B25" s="32" t="s">
        <v>166</v>
      </c>
    </row>
    <row r="26" spans="1:2" x14ac:dyDescent="0.2">
      <c r="A26" s="31">
        <v>1151</v>
      </c>
      <c r="B26" s="32" t="s">
        <v>167</v>
      </c>
    </row>
    <row r="27" spans="1:2" x14ac:dyDescent="0.2">
      <c r="A27" s="31">
        <v>1160</v>
      </c>
      <c r="B27" s="32" t="s">
        <v>168</v>
      </c>
    </row>
    <row r="28" spans="1:2" x14ac:dyDescent="0.2">
      <c r="A28" s="31">
        <v>1505</v>
      </c>
      <c r="B28" s="32" t="s">
        <v>203</v>
      </c>
    </row>
    <row r="29" spans="1:2" x14ac:dyDescent="0.2">
      <c r="A29" s="31">
        <v>1506</v>
      </c>
      <c r="B29" s="32" t="s">
        <v>342</v>
      </c>
    </row>
    <row r="30" spans="1:2" x14ac:dyDescent="0.2">
      <c r="A30" s="31">
        <v>1507</v>
      </c>
      <c r="B30" s="32" t="s">
        <v>343</v>
      </c>
    </row>
    <row r="31" spans="1:2" x14ac:dyDescent="0.2">
      <c r="A31" s="31">
        <v>1511</v>
      </c>
      <c r="B31" s="32" t="s">
        <v>204</v>
      </c>
    </row>
    <row r="32" spans="1:2" x14ac:dyDescent="0.2">
      <c r="A32" s="31">
        <v>1514</v>
      </c>
      <c r="B32" s="32" t="s">
        <v>109</v>
      </c>
    </row>
    <row r="33" spans="1:2" x14ac:dyDescent="0.2">
      <c r="A33" s="31">
        <v>1515</v>
      </c>
      <c r="B33" s="32" t="s">
        <v>205</v>
      </c>
    </row>
    <row r="34" spans="1:2" x14ac:dyDescent="0.2">
      <c r="A34" s="31">
        <v>1516</v>
      </c>
      <c r="B34" s="32" t="s">
        <v>206</v>
      </c>
    </row>
    <row r="35" spans="1:2" x14ac:dyDescent="0.2">
      <c r="A35" s="31">
        <v>1517</v>
      </c>
      <c r="B35" s="32" t="s">
        <v>207</v>
      </c>
    </row>
    <row r="36" spans="1:2" x14ac:dyDescent="0.2">
      <c r="A36" s="31">
        <v>1520</v>
      </c>
      <c r="B36" s="32" t="s">
        <v>208</v>
      </c>
    </row>
    <row r="37" spans="1:2" x14ac:dyDescent="0.2">
      <c r="A37" s="31">
        <v>1525</v>
      </c>
      <c r="B37" s="32" t="s">
        <v>209</v>
      </c>
    </row>
    <row r="38" spans="1:2" x14ac:dyDescent="0.2">
      <c r="A38" s="31">
        <v>1528</v>
      </c>
      <c r="B38" s="32" t="s">
        <v>210</v>
      </c>
    </row>
    <row r="39" spans="1:2" x14ac:dyDescent="0.2">
      <c r="A39" s="31">
        <v>1531</v>
      </c>
      <c r="B39" s="32" t="s">
        <v>211</v>
      </c>
    </row>
    <row r="40" spans="1:2" x14ac:dyDescent="0.2">
      <c r="A40" s="31">
        <v>1532</v>
      </c>
      <c r="B40" s="32" t="s">
        <v>212</v>
      </c>
    </row>
    <row r="41" spans="1:2" x14ac:dyDescent="0.2">
      <c r="A41" s="31">
        <v>1535</v>
      </c>
      <c r="B41" s="32" t="s">
        <v>213</v>
      </c>
    </row>
    <row r="42" spans="1:2" x14ac:dyDescent="0.2">
      <c r="A42" s="31">
        <v>1539</v>
      </c>
      <c r="B42" s="32" t="s">
        <v>214</v>
      </c>
    </row>
    <row r="43" spans="1:2" x14ac:dyDescent="0.2">
      <c r="A43" s="31">
        <v>1547</v>
      </c>
      <c r="B43" s="32" t="s">
        <v>215</v>
      </c>
    </row>
    <row r="44" spans="1:2" x14ac:dyDescent="0.2">
      <c r="A44" s="31">
        <v>1554</v>
      </c>
      <c r="B44" s="32" t="s">
        <v>216</v>
      </c>
    </row>
    <row r="45" spans="1:2" x14ac:dyDescent="0.2">
      <c r="A45" s="31">
        <v>1557</v>
      </c>
      <c r="B45" s="32" t="s">
        <v>217</v>
      </c>
    </row>
    <row r="46" spans="1:2" x14ac:dyDescent="0.2">
      <c r="A46" s="31">
        <v>1560</v>
      </c>
      <c r="B46" s="32" t="s">
        <v>218</v>
      </c>
    </row>
    <row r="47" spans="1:2" x14ac:dyDescent="0.2">
      <c r="A47" s="31">
        <v>1563</v>
      </c>
      <c r="B47" s="32" t="s">
        <v>219</v>
      </c>
    </row>
    <row r="48" spans="1:2" x14ac:dyDescent="0.2">
      <c r="A48" s="31">
        <v>1566</v>
      </c>
      <c r="B48" s="32" t="s">
        <v>220</v>
      </c>
    </row>
    <row r="49" spans="1:2" x14ac:dyDescent="0.2">
      <c r="A49" s="31">
        <v>1573</v>
      </c>
      <c r="B49" s="32" t="s">
        <v>222</v>
      </c>
    </row>
    <row r="50" spans="1:2" x14ac:dyDescent="0.2">
      <c r="A50" s="31">
        <v>1576</v>
      </c>
      <c r="B50" s="32" t="s">
        <v>223</v>
      </c>
    </row>
    <row r="51" spans="1:2" x14ac:dyDescent="0.2">
      <c r="A51" s="31">
        <v>1577</v>
      </c>
      <c r="B51" s="32" t="s">
        <v>344</v>
      </c>
    </row>
    <row r="52" spans="1:2" x14ac:dyDescent="0.2">
      <c r="A52" s="31">
        <v>1578</v>
      </c>
      <c r="B52" s="32" t="s">
        <v>345</v>
      </c>
    </row>
    <row r="53" spans="1:2" x14ac:dyDescent="0.2">
      <c r="A53" s="31">
        <v>1579</v>
      </c>
      <c r="B53" s="32" t="s">
        <v>346</v>
      </c>
    </row>
    <row r="54" spans="1:2" x14ac:dyDescent="0.2">
      <c r="A54" s="31">
        <v>1804</v>
      </c>
      <c r="B54" s="32" t="s">
        <v>252</v>
      </c>
    </row>
    <row r="55" spans="1:2" x14ac:dyDescent="0.2">
      <c r="A55" s="31">
        <v>1806</v>
      </c>
      <c r="B55" s="32" t="s">
        <v>347</v>
      </c>
    </row>
    <row r="56" spans="1:2" x14ac:dyDescent="0.2">
      <c r="A56" s="31">
        <v>1811</v>
      </c>
      <c r="B56" s="32" t="s">
        <v>253</v>
      </c>
    </row>
    <row r="57" spans="1:2" x14ac:dyDescent="0.2">
      <c r="A57" s="31">
        <v>1812</v>
      </c>
      <c r="B57" s="32" t="s">
        <v>254</v>
      </c>
    </row>
    <row r="58" spans="1:2" x14ac:dyDescent="0.2">
      <c r="A58" s="31">
        <v>1813</v>
      </c>
      <c r="B58" s="32" t="s">
        <v>255</v>
      </c>
    </row>
    <row r="59" spans="1:2" x14ac:dyDescent="0.2">
      <c r="A59" s="31">
        <v>1815</v>
      </c>
      <c r="B59" s="32" t="s">
        <v>256</v>
      </c>
    </row>
    <row r="60" spans="1:2" x14ac:dyDescent="0.2">
      <c r="A60" s="31">
        <v>1816</v>
      </c>
      <c r="B60" s="32" t="s">
        <v>257</v>
      </c>
    </row>
    <row r="61" spans="1:2" x14ac:dyDescent="0.2">
      <c r="A61" s="31">
        <v>1818</v>
      </c>
      <c r="B61" s="32" t="s">
        <v>205</v>
      </c>
    </row>
    <row r="62" spans="1:2" x14ac:dyDescent="0.2">
      <c r="A62" s="31">
        <v>1820</v>
      </c>
      <c r="B62" s="32" t="s">
        <v>258</v>
      </c>
    </row>
    <row r="63" spans="1:2" x14ac:dyDescent="0.2">
      <c r="A63" s="31">
        <v>1822</v>
      </c>
      <c r="B63" s="32" t="s">
        <v>259</v>
      </c>
    </row>
    <row r="64" spans="1:2" x14ac:dyDescent="0.2">
      <c r="A64" s="31">
        <v>1824</v>
      </c>
      <c r="B64" s="32" t="s">
        <v>260</v>
      </c>
    </row>
    <row r="65" spans="1:2" x14ac:dyDescent="0.2">
      <c r="A65" s="31">
        <v>1825</v>
      </c>
      <c r="B65" s="32" t="s">
        <v>261</v>
      </c>
    </row>
    <row r="66" spans="1:2" x14ac:dyDescent="0.2">
      <c r="A66" s="31">
        <v>1826</v>
      </c>
      <c r="B66" s="32" t="s">
        <v>262</v>
      </c>
    </row>
    <row r="67" spans="1:2" x14ac:dyDescent="0.2">
      <c r="A67" s="31">
        <v>1827</v>
      </c>
      <c r="B67" s="32" t="s">
        <v>263</v>
      </c>
    </row>
    <row r="68" spans="1:2" x14ac:dyDescent="0.2">
      <c r="A68" s="31">
        <v>1828</v>
      </c>
      <c r="B68" s="32" t="s">
        <v>264</v>
      </c>
    </row>
    <row r="69" spans="1:2" x14ac:dyDescent="0.2">
      <c r="A69" s="31">
        <v>1832</v>
      </c>
      <c r="B69" s="32" t="s">
        <v>265</v>
      </c>
    </row>
    <row r="70" spans="1:2" x14ac:dyDescent="0.2">
      <c r="A70" s="31">
        <v>1833</v>
      </c>
      <c r="B70" s="32" t="s">
        <v>266</v>
      </c>
    </row>
    <row r="71" spans="1:2" x14ac:dyDescent="0.2">
      <c r="A71" s="31">
        <v>1834</v>
      </c>
      <c r="B71" s="32" t="s">
        <v>267</v>
      </c>
    </row>
    <row r="72" spans="1:2" x14ac:dyDescent="0.2">
      <c r="A72" s="31">
        <v>1835</v>
      </c>
      <c r="B72" s="32" t="s">
        <v>268</v>
      </c>
    </row>
    <row r="73" spans="1:2" x14ac:dyDescent="0.2">
      <c r="A73" s="31">
        <v>1836</v>
      </c>
      <c r="B73" s="32" t="s">
        <v>269</v>
      </c>
    </row>
    <row r="74" spans="1:2" x14ac:dyDescent="0.2">
      <c r="A74" s="31">
        <v>1837</v>
      </c>
      <c r="B74" s="32" t="s">
        <v>270</v>
      </c>
    </row>
    <row r="75" spans="1:2" x14ac:dyDescent="0.2">
      <c r="A75" s="31">
        <v>1838</v>
      </c>
      <c r="B75" s="32" t="s">
        <v>271</v>
      </c>
    </row>
    <row r="76" spans="1:2" x14ac:dyDescent="0.2">
      <c r="A76" s="31">
        <v>1839</v>
      </c>
      <c r="B76" s="32" t="s">
        <v>272</v>
      </c>
    </row>
    <row r="77" spans="1:2" x14ac:dyDescent="0.2">
      <c r="A77" s="31">
        <v>1840</v>
      </c>
      <c r="B77" s="32" t="s">
        <v>273</v>
      </c>
    </row>
    <row r="78" spans="1:2" x14ac:dyDescent="0.2">
      <c r="A78" s="31">
        <v>1841</v>
      </c>
      <c r="B78" s="32" t="s">
        <v>274</v>
      </c>
    </row>
    <row r="79" spans="1:2" x14ac:dyDescent="0.2">
      <c r="A79" s="31">
        <v>1845</v>
      </c>
      <c r="B79" s="32" t="s">
        <v>275</v>
      </c>
    </row>
    <row r="80" spans="1:2" x14ac:dyDescent="0.2">
      <c r="A80" s="31">
        <v>1848</v>
      </c>
      <c r="B80" s="32" t="s">
        <v>276</v>
      </c>
    </row>
    <row r="81" spans="1:2" x14ac:dyDescent="0.2">
      <c r="A81" s="31">
        <v>1851</v>
      </c>
      <c r="B81" s="32" t="s">
        <v>277</v>
      </c>
    </row>
    <row r="82" spans="1:2" x14ac:dyDescent="0.2">
      <c r="A82" s="31">
        <v>1853</v>
      </c>
      <c r="B82" s="32" t="s">
        <v>278</v>
      </c>
    </row>
    <row r="83" spans="1:2" x14ac:dyDescent="0.2">
      <c r="A83" s="31">
        <v>1856</v>
      </c>
      <c r="B83" s="32" t="s">
        <v>279</v>
      </c>
    </row>
    <row r="84" spans="1:2" x14ac:dyDescent="0.2">
      <c r="A84" s="31">
        <v>1857</v>
      </c>
      <c r="B84" s="32" t="s">
        <v>280</v>
      </c>
    </row>
    <row r="85" spans="1:2" x14ac:dyDescent="0.2">
      <c r="A85" s="31">
        <v>1859</v>
      </c>
      <c r="B85" s="32" t="s">
        <v>281</v>
      </c>
    </row>
    <row r="86" spans="1:2" x14ac:dyDescent="0.2">
      <c r="A86" s="31">
        <v>1860</v>
      </c>
      <c r="B86" s="32" t="s">
        <v>282</v>
      </c>
    </row>
    <row r="87" spans="1:2" x14ac:dyDescent="0.2">
      <c r="A87" s="31">
        <v>1865</v>
      </c>
      <c r="B87" s="32" t="s">
        <v>283</v>
      </c>
    </row>
    <row r="88" spans="1:2" x14ac:dyDescent="0.2">
      <c r="A88" s="31">
        <v>1866</v>
      </c>
      <c r="B88" s="32" t="s">
        <v>284</v>
      </c>
    </row>
    <row r="89" spans="1:2" x14ac:dyDescent="0.2">
      <c r="A89" s="31">
        <v>1867</v>
      </c>
      <c r="B89" s="32" t="s">
        <v>118</v>
      </c>
    </row>
    <row r="90" spans="1:2" x14ac:dyDescent="0.2">
      <c r="A90" s="31">
        <v>1868</v>
      </c>
      <c r="B90" s="32" t="s">
        <v>285</v>
      </c>
    </row>
    <row r="91" spans="1:2" x14ac:dyDescent="0.2">
      <c r="A91" s="31">
        <v>1870</v>
      </c>
      <c r="B91" s="32" t="s">
        <v>286</v>
      </c>
    </row>
    <row r="92" spans="1:2" x14ac:dyDescent="0.2">
      <c r="A92" s="31">
        <v>1871</v>
      </c>
      <c r="B92" s="32" t="s">
        <v>287</v>
      </c>
    </row>
    <row r="93" spans="1:2" x14ac:dyDescent="0.2">
      <c r="A93" s="31">
        <v>1874</v>
      </c>
      <c r="B93" s="32" t="s">
        <v>288</v>
      </c>
    </row>
    <row r="94" spans="1:2" x14ac:dyDescent="0.2">
      <c r="A94" s="31">
        <v>1875</v>
      </c>
      <c r="B94" s="32" t="s">
        <v>348</v>
      </c>
    </row>
    <row r="95" spans="1:2" x14ac:dyDescent="0.2">
      <c r="A95" s="31">
        <v>3001</v>
      </c>
      <c r="B95" s="32" t="s">
        <v>19</v>
      </c>
    </row>
    <row r="96" spans="1:2" x14ac:dyDescent="0.2">
      <c r="A96" s="31">
        <v>3002</v>
      </c>
      <c r="B96" s="32" t="s">
        <v>349</v>
      </c>
    </row>
    <row r="97" spans="1:2" x14ac:dyDescent="0.2">
      <c r="A97" s="31">
        <v>3003</v>
      </c>
      <c r="B97" s="32" t="s">
        <v>20</v>
      </c>
    </row>
    <row r="98" spans="1:2" x14ac:dyDescent="0.2">
      <c r="A98" s="31">
        <v>3004</v>
      </c>
      <c r="B98" s="32" t="s">
        <v>21</v>
      </c>
    </row>
    <row r="99" spans="1:2" x14ac:dyDescent="0.2">
      <c r="A99" s="31">
        <v>3005</v>
      </c>
      <c r="B99" s="32" t="s">
        <v>350</v>
      </c>
    </row>
    <row r="100" spans="1:2" x14ac:dyDescent="0.2">
      <c r="A100" s="31">
        <v>3006</v>
      </c>
      <c r="B100" s="32" t="s">
        <v>92</v>
      </c>
    </row>
    <row r="101" spans="1:2" x14ac:dyDescent="0.2">
      <c r="A101" s="31">
        <v>3007</v>
      </c>
      <c r="B101" s="32" t="s">
        <v>93</v>
      </c>
    </row>
    <row r="102" spans="1:2" x14ac:dyDescent="0.2">
      <c r="A102" s="31">
        <v>3011</v>
      </c>
      <c r="B102" s="32" t="s">
        <v>22</v>
      </c>
    </row>
    <row r="103" spans="1:2" x14ac:dyDescent="0.2">
      <c r="A103" s="31">
        <v>3012</v>
      </c>
      <c r="B103" s="32" t="s">
        <v>23</v>
      </c>
    </row>
    <row r="104" spans="1:2" x14ac:dyDescent="0.2">
      <c r="A104" s="31">
        <v>3013</v>
      </c>
      <c r="B104" s="32" t="s">
        <v>24</v>
      </c>
    </row>
    <row r="105" spans="1:2" x14ac:dyDescent="0.2">
      <c r="A105" s="31">
        <v>3014</v>
      </c>
      <c r="B105" s="32" t="s">
        <v>351</v>
      </c>
    </row>
    <row r="106" spans="1:2" x14ac:dyDescent="0.2">
      <c r="A106" s="31">
        <v>3015</v>
      </c>
      <c r="B106" s="32" t="s">
        <v>25</v>
      </c>
    </row>
    <row r="107" spans="1:2" x14ac:dyDescent="0.2">
      <c r="A107" s="31">
        <v>3016</v>
      </c>
      <c r="B107" s="32" t="s">
        <v>26</v>
      </c>
    </row>
    <row r="108" spans="1:2" x14ac:dyDescent="0.2">
      <c r="A108" s="31">
        <v>3017</v>
      </c>
      <c r="B108" s="32" t="s">
        <v>27</v>
      </c>
    </row>
    <row r="109" spans="1:2" x14ac:dyDescent="0.2">
      <c r="A109" s="31">
        <v>3018</v>
      </c>
      <c r="B109" s="32" t="s">
        <v>28</v>
      </c>
    </row>
    <row r="110" spans="1:2" x14ac:dyDescent="0.2">
      <c r="A110" s="31">
        <v>3019</v>
      </c>
      <c r="B110" s="32" t="s">
        <v>29</v>
      </c>
    </row>
    <row r="111" spans="1:2" x14ac:dyDescent="0.2">
      <c r="A111" s="31">
        <v>3020</v>
      </c>
      <c r="B111" s="32" t="s">
        <v>352</v>
      </c>
    </row>
    <row r="112" spans="1:2" x14ac:dyDescent="0.2">
      <c r="A112" s="31">
        <v>3021</v>
      </c>
      <c r="B112" s="32" t="s">
        <v>30</v>
      </c>
    </row>
    <row r="113" spans="1:2" x14ac:dyDescent="0.2">
      <c r="A113" s="31">
        <v>3022</v>
      </c>
      <c r="B113" s="32" t="s">
        <v>31</v>
      </c>
    </row>
    <row r="114" spans="1:2" x14ac:dyDescent="0.2">
      <c r="A114" s="31">
        <v>3023</v>
      </c>
      <c r="B114" s="32" t="s">
        <v>32</v>
      </c>
    </row>
    <row r="115" spans="1:2" x14ac:dyDescent="0.2">
      <c r="A115" s="31">
        <v>3024</v>
      </c>
      <c r="B115" s="32" t="s">
        <v>33</v>
      </c>
    </row>
    <row r="116" spans="1:2" x14ac:dyDescent="0.2">
      <c r="A116" s="31">
        <v>3025</v>
      </c>
      <c r="B116" s="32" t="s">
        <v>353</v>
      </c>
    </row>
    <row r="117" spans="1:2" x14ac:dyDescent="0.2">
      <c r="A117" s="31">
        <v>3026</v>
      </c>
      <c r="B117" s="32" t="s">
        <v>354</v>
      </c>
    </row>
    <row r="118" spans="1:2" x14ac:dyDescent="0.2">
      <c r="A118" s="31">
        <v>3027</v>
      </c>
      <c r="B118" s="32" t="s">
        <v>34</v>
      </c>
    </row>
    <row r="119" spans="1:2" x14ac:dyDescent="0.2">
      <c r="A119" s="31">
        <v>3028</v>
      </c>
      <c r="B119" s="32" t="s">
        <v>35</v>
      </c>
    </row>
    <row r="120" spans="1:2" x14ac:dyDescent="0.2">
      <c r="A120" s="31">
        <v>3029</v>
      </c>
      <c r="B120" s="32" t="s">
        <v>36</v>
      </c>
    </row>
    <row r="121" spans="1:2" x14ac:dyDescent="0.2">
      <c r="A121" s="31">
        <v>3030</v>
      </c>
      <c r="B121" s="32" t="s">
        <v>355</v>
      </c>
    </row>
    <row r="122" spans="1:2" x14ac:dyDescent="0.2">
      <c r="A122" s="31">
        <v>3031</v>
      </c>
      <c r="B122" s="32" t="s">
        <v>37</v>
      </c>
    </row>
    <row r="123" spans="1:2" x14ac:dyDescent="0.2">
      <c r="A123" s="31">
        <v>3032</v>
      </c>
      <c r="B123" s="32" t="s">
        <v>38</v>
      </c>
    </row>
    <row r="124" spans="1:2" x14ac:dyDescent="0.2">
      <c r="A124" s="31">
        <v>3033</v>
      </c>
      <c r="B124" s="32" t="s">
        <v>39</v>
      </c>
    </row>
    <row r="125" spans="1:2" x14ac:dyDescent="0.2">
      <c r="A125" s="31">
        <v>3034</v>
      </c>
      <c r="B125" s="32" t="s">
        <v>40</v>
      </c>
    </row>
    <row r="126" spans="1:2" x14ac:dyDescent="0.2">
      <c r="A126" s="31">
        <v>3035</v>
      </c>
      <c r="B126" s="32" t="s">
        <v>41</v>
      </c>
    </row>
    <row r="127" spans="1:2" x14ac:dyDescent="0.2">
      <c r="A127" s="31">
        <v>3036</v>
      </c>
      <c r="B127" s="32" t="s">
        <v>42</v>
      </c>
    </row>
    <row r="128" spans="1:2" x14ac:dyDescent="0.2">
      <c r="A128" s="31">
        <v>3037</v>
      </c>
      <c r="B128" s="32" t="s">
        <v>43</v>
      </c>
    </row>
    <row r="129" spans="1:2" x14ac:dyDescent="0.2">
      <c r="A129" s="31">
        <v>3038</v>
      </c>
      <c r="B129" s="32" t="s">
        <v>94</v>
      </c>
    </row>
    <row r="130" spans="1:2" x14ac:dyDescent="0.2">
      <c r="A130" s="31">
        <v>3039</v>
      </c>
      <c r="B130" s="32" t="s">
        <v>95</v>
      </c>
    </row>
    <row r="131" spans="1:2" x14ac:dyDescent="0.2">
      <c r="A131" s="31">
        <v>3040</v>
      </c>
      <c r="B131" s="32" t="s">
        <v>40</v>
      </c>
    </row>
    <row r="132" spans="1:2" x14ac:dyDescent="0.2">
      <c r="A132" s="31">
        <v>3041</v>
      </c>
      <c r="B132" s="32" t="s">
        <v>96</v>
      </c>
    </row>
    <row r="133" spans="1:2" x14ac:dyDescent="0.2">
      <c r="A133" s="31">
        <v>3042</v>
      </c>
      <c r="B133" s="32" t="s">
        <v>97</v>
      </c>
    </row>
    <row r="134" spans="1:2" x14ac:dyDescent="0.2">
      <c r="A134" s="31">
        <v>3043</v>
      </c>
      <c r="B134" s="32" t="s">
        <v>98</v>
      </c>
    </row>
    <row r="135" spans="1:2" x14ac:dyDescent="0.2">
      <c r="A135" s="31">
        <v>3044</v>
      </c>
      <c r="B135" s="32" t="s">
        <v>99</v>
      </c>
    </row>
    <row r="136" spans="1:2" x14ac:dyDescent="0.2">
      <c r="A136" s="31">
        <v>3045</v>
      </c>
      <c r="B136" s="32" t="s">
        <v>100</v>
      </c>
    </row>
    <row r="137" spans="1:2" x14ac:dyDescent="0.2">
      <c r="A137" s="31">
        <v>3046</v>
      </c>
      <c r="B137" s="32" t="s">
        <v>101</v>
      </c>
    </row>
    <row r="138" spans="1:2" x14ac:dyDescent="0.2">
      <c r="A138" s="31">
        <v>3047</v>
      </c>
      <c r="B138" s="32" t="s">
        <v>102</v>
      </c>
    </row>
    <row r="139" spans="1:2" x14ac:dyDescent="0.2">
      <c r="A139" s="31">
        <v>3048</v>
      </c>
      <c r="B139" s="32" t="s">
        <v>103</v>
      </c>
    </row>
    <row r="140" spans="1:2" x14ac:dyDescent="0.2">
      <c r="A140" s="31">
        <v>3049</v>
      </c>
      <c r="B140" s="32" t="s">
        <v>104</v>
      </c>
    </row>
    <row r="141" spans="1:2" x14ac:dyDescent="0.2">
      <c r="A141" s="31">
        <v>3050</v>
      </c>
      <c r="B141" s="32" t="s">
        <v>105</v>
      </c>
    </row>
    <row r="142" spans="1:2" x14ac:dyDescent="0.2">
      <c r="A142" s="31">
        <v>3051</v>
      </c>
      <c r="B142" s="32" t="s">
        <v>106</v>
      </c>
    </row>
    <row r="143" spans="1:2" x14ac:dyDescent="0.2">
      <c r="A143" s="31">
        <v>3052</v>
      </c>
      <c r="B143" s="32" t="s">
        <v>107</v>
      </c>
    </row>
    <row r="144" spans="1:2" x14ac:dyDescent="0.2">
      <c r="A144" s="31">
        <v>3053</v>
      </c>
      <c r="B144" s="32" t="s">
        <v>81</v>
      </c>
    </row>
    <row r="145" spans="1:2" x14ac:dyDescent="0.2">
      <c r="A145" s="31">
        <v>3054</v>
      </c>
      <c r="B145" s="32" t="s">
        <v>82</v>
      </c>
    </row>
    <row r="146" spans="1:2" x14ac:dyDescent="0.2">
      <c r="A146" s="31">
        <v>3401</v>
      </c>
      <c r="B146" s="32" t="s">
        <v>45</v>
      </c>
    </row>
    <row r="147" spans="1:2" x14ac:dyDescent="0.2">
      <c r="A147" s="31">
        <v>3403</v>
      </c>
      <c r="B147" s="32" t="s">
        <v>46</v>
      </c>
    </row>
    <row r="148" spans="1:2" x14ac:dyDescent="0.2">
      <c r="A148" s="31">
        <v>3405</v>
      </c>
      <c r="B148" s="32" t="s">
        <v>66</v>
      </c>
    </row>
    <row r="149" spans="1:2" x14ac:dyDescent="0.2">
      <c r="A149" s="31">
        <v>3407</v>
      </c>
      <c r="B149" s="32" t="s">
        <v>67</v>
      </c>
    </row>
    <row r="150" spans="1:2" x14ac:dyDescent="0.2">
      <c r="A150" s="31">
        <v>3411</v>
      </c>
      <c r="B150" s="32" t="s">
        <v>47</v>
      </c>
    </row>
    <row r="151" spans="1:2" x14ac:dyDescent="0.2">
      <c r="A151" s="31">
        <v>3412</v>
      </c>
      <c r="B151" s="32" t="s">
        <v>48</v>
      </c>
    </row>
    <row r="152" spans="1:2" x14ac:dyDescent="0.2">
      <c r="A152" s="31">
        <v>3413</v>
      </c>
      <c r="B152" s="32" t="s">
        <v>49</v>
      </c>
    </row>
    <row r="153" spans="1:2" x14ac:dyDescent="0.2">
      <c r="A153" s="31">
        <v>3414</v>
      </c>
      <c r="B153" s="32" t="s">
        <v>50</v>
      </c>
    </row>
    <row r="154" spans="1:2" x14ac:dyDescent="0.2">
      <c r="A154" s="31">
        <v>3415</v>
      </c>
      <c r="B154" s="32" t="s">
        <v>51</v>
      </c>
    </row>
    <row r="155" spans="1:2" x14ac:dyDescent="0.2">
      <c r="A155" s="31">
        <v>3416</v>
      </c>
      <c r="B155" s="32" t="s">
        <v>52</v>
      </c>
    </row>
    <row r="156" spans="1:2" x14ac:dyDescent="0.2">
      <c r="A156" s="31">
        <v>3417</v>
      </c>
      <c r="B156" s="32" t="s">
        <v>53</v>
      </c>
    </row>
    <row r="157" spans="1:2" x14ac:dyDescent="0.2">
      <c r="A157" s="31">
        <v>3418</v>
      </c>
      <c r="B157" s="32" t="s">
        <v>54</v>
      </c>
    </row>
    <row r="158" spans="1:2" x14ac:dyDescent="0.2">
      <c r="A158" s="31">
        <v>3419</v>
      </c>
      <c r="B158" s="32" t="s">
        <v>28</v>
      </c>
    </row>
    <row r="159" spans="1:2" x14ac:dyDescent="0.2">
      <c r="A159" s="31">
        <v>3420</v>
      </c>
      <c r="B159" s="32" t="s">
        <v>55</v>
      </c>
    </row>
    <row r="160" spans="1:2" x14ac:dyDescent="0.2">
      <c r="A160" s="31">
        <v>3421</v>
      </c>
      <c r="B160" s="32" t="s">
        <v>56</v>
      </c>
    </row>
    <row r="161" spans="1:2" x14ac:dyDescent="0.2">
      <c r="A161" s="31">
        <v>3422</v>
      </c>
      <c r="B161" s="32" t="s">
        <v>57</v>
      </c>
    </row>
    <row r="162" spans="1:2" x14ac:dyDescent="0.2">
      <c r="A162" s="31">
        <v>3423</v>
      </c>
      <c r="B162" s="32" t="s">
        <v>58</v>
      </c>
    </row>
    <row r="163" spans="1:2" x14ac:dyDescent="0.2">
      <c r="A163" s="31">
        <v>3424</v>
      </c>
      <c r="B163" s="32" t="s">
        <v>59</v>
      </c>
    </row>
    <row r="164" spans="1:2" x14ac:dyDescent="0.2">
      <c r="A164" s="31">
        <v>3425</v>
      </c>
      <c r="B164" s="32" t="s">
        <v>60</v>
      </c>
    </row>
    <row r="165" spans="1:2" x14ac:dyDescent="0.2">
      <c r="A165" s="31">
        <v>3426</v>
      </c>
      <c r="B165" s="32" t="s">
        <v>61</v>
      </c>
    </row>
    <row r="166" spans="1:2" x14ac:dyDescent="0.2">
      <c r="A166" s="31">
        <v>3427</v>
      </c>
      <c r="B166" s="32" t="s">
        <v>62</v>
      </c>
    </row>
    <row r="167" spans="1:2" x14ac:dyDescent="0.2">
      <c r="A167" s="31">
        <v>3428</v>
      </c>
      <c r="B167" s="32" t="s">
        <v>63</v>
      </c>
    </row>
    <row r="168" spans="1:2" x14ac:dyDescent="0.2">
      <c r="A168" s="31">
        <v>3429</v>
      </c>
      <c r="B168" s="32" t="s">
        <v>64</v>
      </c>
    </row>
    <row r="169" spans="1:2" x14ac:dyDescent="0.2">
      <c r="A169" s="31">
        <v>3430</v>
      </c>
      <c r="B169" s="32" t="s">
        <v>65</v>
      </c>
    </row>
    <row r="170" spans="1:2" x14ac:dyDescent="0.2">
      <c r="A170" s="31">
        <v>3431</v>
      </c>
      <c r="B170" s="32" t="s">
        <v>68</v>
      </c>
    </row>
    <row r="171" spans="1:2" x14ac:dyDescent="0.2">
      <c r="A171" s="31">
        <v>3432</v>
      </c>
      <c r="B171" s="32" t="s">
        <v>69</v>
      </c>
    </row>
    <row r="172" spans="1:2" x14ac:dyDescent="0.2">
      <c r="A172" s="31">
        <v>3433</v>
      </c>
      <c r="B172" s="32" t="s">
        <v>70</v>
      </c>
    </row>
    <row r="173" spans="1:2" x14ac:dyDescent="0.2">
      <c r="A173" s="31">
        <v>3434</v>
      </c>
      <c r="B173" s="32" t="s">
        <v>71</v>
      </c>
    </row>
    <row r="174" spans="1:2" x14ac:dyDescent="0.2">
      <c r="A174" s="31">
        <v>3435</v>
      </c>
      <c r="B174" s="32" t="s">
        <v>72</v>
      </c>
    </row>
    <row r="175" spans="1:2" x14ac:dyDescent="0.2">
      <c r="A175" s="31">
        <v>3436</v>
      </c>
      <c r="B175" s="32" t="s">
        <v>73</v>
      </c>
    </row>
    <row r="176" spans="1:2" x14ac:dyDescent="0.2">
      <c r="A176" s="31">
        <v>3437</v>
      </c>
      <c r="B176" s="32" t="s">
        <v>74</v>
      </c>
    </row>
    <row r="177" spans="1:2" x14ac:dyDescent="0.2">
      <c r="A177" s="31">
        <v>3438</v>
      </c>
      <c r="B177" s="32" t="s">
        <v>75</v>
      </c>
    </row>
    <row r="178" spans="1:2" x14ac:dyDescent="0.2">
      <c r="A178" s="31">
        <v>3439</v>
      </c>
      <c r="B178" s="32" t="s">
        <v>76</v>
      </c>
    </row>
    <row r="179" spans="1:2" x14ac:dyDescent="0.2">
      <c r="A179" s="31">
        <v>3440</v>
      </c>
      <c r="B179" s="32" t="s">
        <v>77</v>
      </c>
    </row>
    <row r="180" spans="1:2" x14ac:dyDescent="0.2">
      <c r="A180" s="31">
        <v>3441</v>
      </c>
      <c r="B180" s="32" t="s">
        <v>78</v>
      </c>
    </row>
    <row r="181" spans="1:2" x14ac:dyDescent="0.2">
      <c r="A181" s="31">
        <v>3442</v>
      </c>
      <c r="B181" s="32" t="s">
        <v>79</v>
      </c>
    </row>
    <row r="182" spans="1:2" x14ac:dyDescent="0.2">
      <c r="A182" s="31">
        <v>3443</v>
      </c>
      <c r="B182" s="32" t="s">
        <v>80</v>
      </c>
    </row>
    <row r="183" spans="1:2" x14ac:dyDescent="0.2">
      <c r="A183" s="31">
        <v>3446</v>
      </c>
      <c r="B183" s="32" t="s">
        <v>83</v>
      </c>
    </row>
    <row r="184" spans="1:2" x14ac:dyDescent="0.2">
      <c r="A184" s="31">
        <v>3447</v>
      </c>
      <c r="B184" s="32" t="s">
        <v>84</v>
      </c>
    </row>
    <row r="185" spans="1:2" x14ac:dyDescent="0.2">
      <c r="A185" s="31">
        <v>3448</v>
      </c>
      <c r="B185" s="32" t="s">
        <v>85</v>
      </c>
    </row>
    <row r="186" spans="1:2" x14ac:dyDescent="0.2">
      <c r="A186" s="31">
        <v>3449</v>
      </c>
      <c r="B186" s="32" t="s">
        <v>86</v>
      </c>
    </row>
    <row r="187" spans="1:2" x14ac:dyDescent="0.2">
      <c r="A187" s="31">
        <v>3450</v>
      </c>
      <c r="B187" s="32" t="s">
        <v>87</v>
      </c>
    </row>
    <row r="188" spans="1:2" x14ac:dyDescent="0.2">
      <c r="A188" s="31">
        <v>3451</v>
      </c>
      <c r="B188" s="32" t="s">
        <v>88</v>
      </c>
    </row>
    <row r="189" spans="1:2" x14ac:dyDescent="0.2">
      <c r="A189" s="31">
        <v>3452</v>
      </c>
      <c r="B189" s="32" t="s">
        <v>89</v>
      </c>
    </row>
    <row r="190" spans="1:2" x14ac:dyDescent="0.2">
      <c r="A190" s="31">
        <v>3453</v>
      </c>
      <c r="B190" s="32" t="s">
        <v>90</v>
      </c>
    </row>
    <row r="191" spans="1:2" x14ac:dyDescent="0.2">
      <c r="A191" s="31">
        <v>3454</v>
      </c>
      <c r="B191" s="32" t="s">
        <v>91</v>
      </c>
    </row>
    <row r="192" spans="1:2" x14ac:dyDescent="0.2">
      <c r="A192" s="31">
        <v>3801</v>
      </c>
      <c r="B192" s="32" t="s">
        <v>108</v>
      </c>
    </row>
    <row r="193" spans="1:2" x14ac:dyDescent="0.2">
      <c r="A193" s="31">
        <v>3802</v>
      </c>
      <c r="B193" s="32" t="s">
        <v>356</v>
      </c>
    </row>
    <row r="194" spans="1:2" x14ac:dyDescent="0.2">
      <c r="A194" s="31">
        <v>3803</v>
      </c>
      <c r="B194" s="32" t="s">
        <v>357</v>
      </c>
    </row>
    <row r="195" spans="1:2" x14ac:dyDescent="0.2">
      <c r="A195" s="31">
        <v>3804</v>
      </c>
      <c r="B195" s="32" t="s">
        <v>358</v>
      </c>
    </row>
    <row r="196" spans="1:2" x14ac:dyDescent="0.2">
      <c r="A196" s="31">
        <v>3805</v>
      </c>
      <c r="B196" s="32" t="s">
        <v>359</v>
      </c>
    </row>
    <row r="197" spans="1:2" x14ac:dyDescent="0.2">
      <c r="A197" s="31">
        <v>3806</v>
      </c>
      <c r="B197" s="32" t="s">
        <v>110</v>
      </c>
    </row>
    <row r="198" spans="1:2" x14ac:dyDescent="0.2">
      <c r="A198" s="31">
        <v>3807</v>
      </c>
      <c r="B198" s="32" t="s">
        <v>111</v>
      </c>
    </row>
    <row r="199" spans="1:2" x14ac:dyDescent="0.2">
      <c r="A199" s="31">
        <v>3808</v>
      </c>
      <c r="B199" s="32" t="s">
        <v>112</v>
      </c>
    </row>
    <row r="200" spans="1:2" x14ac:dyDescent="0.2">
      <c r="A200" s="31">
        <v>3811</v>
      </c>
      <c r="B200" s="32" t="s">
        <v>360</v>
      </c>
    </row>
    <row r="201" spans="1:2" x14ac:dyDescent="0.2">
      <c r="A201" s="31">
        <v>3812</v>
      </c>
      <c r="B201" s="32" t="s">
        <v>113</v>
      </c>
    </row>
    <row r="202" spans="1:2" x14ac:dyDescent="0.2">
      <c r="A202" s="31">
        <v>3813</v>
      </c>
      <c r="B202" s="32" t="s">
        <v>114</v>
      </c>
    </row>
    <row r="203" spans="1:2" x14ac:dyDescent="0.2">
      <c r="A203" s="31">
        <v>3814</v>
      </c>
      <c r="B203" s="32" t="s">
        <v>115</v>
      </c>
    </row>
    <row r="204" spans="1:2" x14ac:dyDescent="0.2">
      <c r="A204" s="31">
        <v>3815</v>
      </c>
      <c r="B204" s="32" t="s">
        <v>116</v>
      </c>
    </row>
    <row r="205" spans="1:2" x14ac:dyDescent="0.2">
      <c r="A205" s="31">
        <v>3816</v>
      </c>
      <c r="B205" s="32" t="s">
        <v>117</v>
      </c>
    </row>
    <row r="206" spans="1:2" x14ac:dyDescent="0.2">
      <c r="A206" s="31">
        <v>3817</v>
      </c>
      <c r="B206" s="32" t="s">
        <v>361</v>
      </c>
    </row>
    <row r="207" spans="1:2" x14ac:dyDescent="0.2">
      <c r="A207" s="31">
        <v>3818</v>
      </c>
      <c r="B207" s="32" t="s">
        <v>119</v>
      </c>
    </row>
    <row r="208" spans="1:2" x14ac:dyDescent="0.2">
      <c r="A208" s="31">
        <v>3819</v>
      </c>
      <c r="B208" s="32" t="s">
        <v>120</v>
      </c>
    </row>
    <row r="209" spans="1:2" x14ac:dyDescent="0.2">
      <c r="A209" s="31">
        <v>3820</v>
      </c>
      <c r="B209" s="32" t="s">
        <v>121</v>
      </c>
    </row>
    <row r="210" spans="1:2" x14ac:dyDescent="0.2">
      <c r="A210" s="31">
        <v>3821</v>
      </c>
      <c r="B210" s="32" t="s">
        <v>122</v>
      </c>
    </row>
    <row r="211" spans="1:2" x14ac:dyDescent="0.2">
      <c r="A211" s="31">
        <v>3822</v>
      </c>
      <c r="B211" s="32" t="s">
        <v>123</v>
      </c>
    </row>
    <row r="212" spans="1:2" x14ac:dyDescent="0.2">
      <c r="A212" s="31">
        <v>3823</v>
      </c>
      <c r="B212" s="32" t="s">
        <v>124</v>
      </c>
    </row>
    <row r="213" spans="1:2" x14ac:dyDescent="0.2">
      <c r="A213" s="31">
        <v>3824</v>
      </c>
      <c r="B213" s="32" t="s">
        <v>125</v>
      </c>
    </row>
    <row r="214" spans="1:2" x14ac:dyDescent="0.2">
      <c r="A214" s="31">
        <v>3825</v>
      </c>
      <c r="B214" s="32" t="s">
        <v>126</v>
      </c>
    </row>
    <row r="215" spans="1:2" x14ac:dyDescent="0.2">
      <c r="A215" s="31">
        <v>4201</v>
      </c>
      <c r="B215" s="32" t="s">
        <v>127</v>
      </c>
    </row>
    <row r="216" spans="1:2" x14ac:dyDescent="0.2">
      <c r="A216" s="31">
        <v>4202</v>
      </c>
      <c r="B216" s="32" t="s">
        <v>128</v>
      </c>
    </row>
    <row r="217" spans="1:2" x14ac:dyDescent="0.2">
      <c r="A217" s="31">
        <v>4203</v>
      </c>
      <c r="B217" s="32" t="s">
        <v>129</v>
      </c>
    </row>
    <row r="218" spans="1:2" x14ac:dyDescent="0.2">
      <c r="A218" s="31">
        <v>4204</v>
      </c>
      <c r="B218" s="32" t="s">
        <v>362</v>
      </c>
    </row>
    <row r="219" spans="1:2" x14ac:dyDescent="0.2">
      <c r="A219" s="31">
        <v>4205</v>
      </c>
      <c r="B219" s="32" t="s">
        <v>363</v>
      </c>
    </row>
    <row r="220" spans="1:2" x14ac:dyDescent="0.2">
      <c r="A220" s="31">
        <v>4206</v>
      </c>
      <c r="B220" s="32" t="s">
        <v>140</v>
      </c>
    </row>
    <row r="221" spans="1:2" x14ac:dyDescent="0.2">
      <c r="A221" s="31">
        <v>4207</v>
      </c>
      <c r="B221" s="32" t="s">
        <v>141</v>
      </c>
    </row>
    <row r="222" spans="1:2" x14ac:dyDescent="0.2">
      <c r="A222" s="31">
        <v>4211</v>
      </c>
      <c r="B222" s="32" t="s">
        <v>130</v>
      </c>
    </row>
    <row r="223" spans="1:2" x14ac:dyDescent="0.2">
      <c r="A223" s="31">
        <v>4212</v>
      </c>
      <c r="B223" s="32" t="s">
        <v>364</v>
      </c>
    </row>
    <row r="224" spans="1:2" x14ac:dyDescent="0.2">
      <c r="A224" s="31">
        <v>4213</v>
      </c>
      <c r="B224" s="32" t="s">
        <v>131</v>
      </c>
    </row>
    <row r="225" spans="1:2" x14ac:dyDescent="0.2">
      <c r="A225" s="31">
        <v>4214</v>
      </c>
      <c r="B225" s="32" t="s">
        <v>132</v>
      </c>
    </row>
    <row r="226" spans="1:2" x14ac:dyDescent="0.2">
      <c r="A226" s="31">
        <v>4215</v>
      </c>
      <c r="B226" s="32" t="s">
        <v>133</v>
      </c>
    </row>
    <row r="227" spans="1:2" x14ac:dyDescent="0.2">
      <c r="A227" s="31">
        <v>4216</v>
      </c>
      <c r="B227" s="32" t="s">
        <v>134</v>
      </c>
    </row>
    <row r="228" spans="1:2" x14ac:dyDescent="0.2">
      <c r="A228" s="31">
        <v>4217</v>
      </c>
      <c r="B228" s="32" t="s">
        <v>135</v>
      </c>
    </row>
    <row r="229" spans="1:2" x14ac:dyDescent="0.2">
      <c r="A229" s="31">
        <v>4218</v>
      </c>
      <c r="B229" s="32" t="s">
        <v>136</v>
      </c>
    </row>
    <row r="230" spans="1:2" x14ac:dyDescent="0.2">
      <c r="A230" s="31">
        <v>4219</v>
      </c>
      <c r="B230" s="32" t="s">
        <v>365</v>
      </c>
    </row>
    <row r="231" spans="1:2" x14ac:dyDescent="0.2">
      <c r="A231" s="31">
        <v>4220</v>
      </c>
      <c r="B231" s="32" t="s">
        <v>137</v>
      </c>
    </row>
    <row r="232" spans="1:2" x14ac:dyDescent="0.2">
      <c r="A232" s="31">
        <v>4221</v>
      </c>
      <c r="B232" s="32" t="s">
        <v>138</v>
      </c>
    </row>
    <row r="233" spans="1:2" x14ac:dyDescent="0.2">
      <c r="A233" s="31">
        <v>4222</v>
      </c>
      <c r="B233" s="32" t="s">
        <v>139</v>
      </c>
    </row>
    <row r="234" spans="1:2" x14ac:dyDescent="0.2">
      <c r="A234" s="31">
        <v>4223</v>
      </c>
      <c r="B234" s="32" t="s">
        <v>142</v>
      </c>
    </row>
    <row r="235" spans="1:2" x14ac:dyDescent="0.2">
      <c r="A235" s="31">
        <v>4224</v>
      </c>
      <c r="B235" s="32" t="s">
        <v>143</v>
      </c>
    </row>
    <row r="236" spans="1:2" x14ac:dyDescent="0.2">
      <c r="A236" s="31">
        <v>4225</v>
      </c>
      <c r="B236" s="32" t="s">
        <v>366</v>
      </c>
    </row>
    <row r="237" spans="1:2" x14ac:dyDescent="0.2">
      <c r="A237" s="31">
        <v>4226</v>
      </c>
      <c r="B237" s="32" t="s">
        <v>144</v>
      </c>
    </row>
    <row r="238" spans="1:2" x14ac:dyDescent="0.2">
      <c r="A238" s="31">
        <v>4227</v>
      </c>
      <c r="B238" s="32" t="s">
        <v>145</v>
      </c>
    </row>
    <row r="239" spans="1:2" x14ac:dyDescent="0.2">
      <c r="A239" s="31">
        <v>4228</v>
      </c>
      <c r="B239" s="32" t="s">
        <v>146</v>
      </c>
    </row>
    <row r="240" spans="1:2" x14ac:dyDescent="0.2">
      <c r="A240" s="31">
        <v>4601</v>
      </c>
      <c r="B240" s="32" t="s">
        <v>169</v>
      </c>
    </row>
    <row r="241" spans="1:2" x14ac:dyDescent="0.2">
      <c r="A241" s="31">
        <v>4602</v>
      </c>
      <c r="B241" s="32" t="s">
        <v>367</v>
      </c>
    </row>
    <row r="242" spans="1:2" x14ac:dyDescent="0.2">
      <c r="A242" s="31">
        <v>4611</v>
      </c>
      <c r="B242" s="32" t="s">
        <v>170</v>
      </c>
    </row>
    <row r="243" spans="1:2" x14ac:dyDescent="0.2">
      <c r="A243" s="31">
        <v>4612</v>
      </c>
      <c r="B243" s="32" t="s">
        <v>171</v>
      </c>
    </row>
    <row r="244" spans="1:2" x14ac:dyDescent="0.2">
      <c r="A244" s="31">
        <v>4613</v>
      </c>
      <c r="B244" s="32" t="s">
        <v>172</v>
      </c>
    </row>
    <row r="245" spans="1:2" x14ac:dyDescent="0.2">
      <c r="A245" s="31">
        <v>4614</v>
      </c>
      <c r="B245" s="32" t="s">
        <v>173</v>
      </c>
    </row>
    <row r="246" spans="1:2" x14ac:dyDescent="0.2">
      <c r="A246" s="31">
        <v>4615</v>
      </c>
      <c r="B246" s="32" t="s">
        <v>174</v>
      </c>
    </row>
    <row r="247" spans="1:2" x14ac:dyDescent="0.2">
      <c r="A247" s="31">
        <v>4616</v>
      </c>
      <c r="B247" s="32" t="s">
        <v>175</v>
      </c>
    </row>
    <row r="248" spans="1:2" x14ac:dyDescent="0.2">
      <c r="A248" s="31">
        <v>4617</v>
      </c>
      <c r="B248" s="32" t="s">
        <v>176</v>
      </c>
    </row>
    <row r="249" spans="1:2" x14ac:dyDescent="0.2">
      <c r="A249" s="31">
        <v>4618</v>
      </c>
      <c r="B249" s="32" t="s">
        <v>368</v>
      </c>
    </row>
    <row r="250" spans="1:2" x14ac:dyDescent="0.2">
      <c r="A250" s="31">
        <v>4619</v>
      </c>
      <c r="B250" s="32" t="s">
        <v>177</v>
      </c>
    </row>
    <row r="251" spans="1:2" x14ac:dyDescent="0.2">
      <c r="A251" s="31">
        <v>4620</v>
      </c>
      <c r="B251" s="32" t="s">
        <v>178</v>
      </c>
    </row>
    <row r="252" spans="1:2" x14ac:dyDescent="0.2">
      <c r="A252" s="31">
        <v>4621</v>
      </c>
      <c r="B252" s="32" t="s">
        <v>369</v>
      </c>
    </row>
    <row r="253" spans="1:2" x14ac:dyDescent="0.2">
      <c r="A253" s="31">
        <v>4622</v>
      </c>
      <c r="B253" s="32" t="s">
        <v>179</v>
      </c>
    </row>
    <row r="254" spans="1:2" x14ac:dyDescent="0.2">
      <c r="A254" s="31">
        <v>4623</v>
      </c>
      <c r="B254" s="32" t="s">
        <v>180</v>
      </c>
    </row>
    <row r="255" spans="1:2" x14ac:dyDescent="0.2">
      <c r="A255" s="31">
        <v>4624</v>
      </c>
      <c r="B255" s="32" t="s">
        <v>370</v>
      </c>
    </row>
    <row r="256" spans="1:2" x14ac:dyDescent="0.2">
      <c r="A256" s="31">
        <v>4625</v>
      </c>
      <c r="B256" s="32" t="s">
        <v>181</v>
      </c>
    </row>
    <row r="257" spans="1:2" x14ac:dyDescent="0.2">
      <c r="A257" s="31">
        <v>4626</v>
      </c>
      <c r="B257" s="32" t="s">
        <v>371</v>
      </c>
    </row>
    <row r="258" spans="1:2" x14ac:dyDescent="0.2">
      <c r="A258" s="31">
        <v>4627</v>
      </c>
      <c r="B258" s="32" t="s">
        <v>182</v>
      </c>
    </row>
    <row r="259" spans="1:2" x14ac:dyDescent="0.2">
      <c r="A259" s="31">
        <v>4628</v>
      </c>
      <c r="B259" s="32" t="s">
        <v>183</v>
      </c>
    </row>
    <row r="260" spans="1:2" x14ac:dyDescent="0.2">
      <c r="A260" s="31">
        <v>4629</v>
      </c>
      <c r="B260" s="32" t="s">
        <v>184</v>
      </c>
    </row>
    <row r="261" spans="1:2" x14ac:dyDescent="0.2">
      <c r="A261" s="31">
        <v>4630</v>
      </c>
      <c r="B261" s="32" t="s">
        <v>185</v>
      </c>
    </row>
    <row r="262" spans="1:2" x14ac:dyDescent="0.2">
      <c r="A262" s="31">
        <v>4631</v>
      </c>
      <c r="B262" s="32" t="s">
        <v>372</v>
      </c>
    </row>
    <row r="263" spans="1:2" x14ac:dyDescent="0.2">
      <c r="A263" s="31">
        <v>4632</v>
      </c>
      <c r="B263" s="32" t="s">
        <v>186</v>
      </c>
    </row>
    <row r="264" spans="1:2" x14ac:dyDescent="0.2">
      <c r="A264" s="31">
        <v>4633</v>
      </c>
      <c r="B264" s="32" t="s">
        <v>187</v>
      </c>
    </row>
    <row r="265" spans="1:2" x14ac:dyDescent="0.2">
      <c r="A265" s="31">
        <v>4634</v>
      </c>
      <c r="B265" s="32" t="s">
        <v>188</v>
      </c>
    </row>
    <row r="266" spans="1:2" x14ac:dyDescent="0.2">
      <c r="A266" s="31">
        <v>4635</v>
      </c>
      <c r="B266" s="32" t="s">
        <v>189</v>
      </c>
    </row>
    <row r="267" spans="1:2" x14ac:dyDescent="0.2">
      <c r="A267" s="31">
        <v>4636</v>
      </c>
      <c r="B267" s="32" t="s">
        <v>190</v>
      </c>
    </row>
    <row r="268" spans="1:2" x14ac:dyDescent="0.2">
      <c r="A268" s="31">
        <v>4637</v>
      </c>
      <c r="B268" s="32" t="s">
        <v>191</v>
      </c>
    </row>
    <row r="269" spans="1:2" x14ac:dyDescent="0.2">
      <c r="A269" s="31">
        <v>4638</v>
      </c>
      <c r="B269" s="32" t="s">
        <v>192</v>
      </c>
    </row>
    <row r="270" spans="1:2" x14ac:dyDescent="0.2">
      <c r="A270" s="31">
        <v>4639</v>
      </c>
      <c r="B270" s="32" t="s">
        <v>193</v>
      </c>
    </row>
    <row r="271" spans="1:2" x14ac:dyDescent="0.2">
      <c r="A271" s="31">
        <v>4640</v>
      </c>
      <c r="B271" s="32" t="s">
        <v>373</v>
      </c>
    </row>
    <row r="272" spans="1:2" x14ac:dyDescent="0.2">
      <c r="A272" s="31">
        <v>4641</v>
      </c>
      <c r="B272" s="32" t="s">
        <v>194</v>
      </c>
    </row>
    <row r="273" spans="1:2" x14ac:dyDescent="0.2">
      <c r="A273" s="31">
        <v>4642</v>
      </c>
      <c r="B273" s="32" t="s">
        <v>195</v>
      </c>
    </row>
    <row r="274" spans="1:2" x14ac:dyDescent="0.2">
      <c r="A274" s="31">
        <v>4643</v>
      </c>
      <c r="B274" s="32" t="s">
        <v>196</v>
      </c>
    </row>
    <row r="275" spans="1:2" x14ac:dyDescent="0.2">
      <c r="A275" s="31">
        <v>4644</v>
      </c>
      <c r="B275" s="32" t="s">
        <v>197</v>
      </c>
    </row>
    <row r="276" spans="1:2" x14ac:dyDescent="0.2">
      <c r="A276" s="31">
        <v>4645</v>
      </c>
      <c r="B276" s="32" t="s">
        <v>198</v>
      </c>
    </row>
    <row r="277" spans="1:2" x14ac:dyDescent="0.2">
      <c r="A277" s="31">
        <v>4646</v>
      </c>
      <c r="B277" s="32" t="s">
        <v>199</v>
      </c>
    </row>
    <row r="278" spans="1:2" x14ac:dyDescent="0.2">
      <c r="A278" s="31">
        <v>4647</v>
      </c>
      <c r="B278" s="32" t="s">
        <v>374</v>
      </c>
    </row>
    <row r="279" spans="1:2" x14ac:dyDescent="0.2">
      <c r="A279" s="31">
        <v>4648</v>
      </c>
      <c r="B279" s="32" t="s">
        <v>200</v>
      </c>
    </row>
    <row r="280" spans="1:2" x14ac:dyDescent="0.2">
      <c r="A280" s="31">
        <v>4649</v>
      </c>
      <c r="B280" s="32" t="s">
        <v>375</v>
      </c>
    </row>
    <row r="281" spans="1:2" x14ac:dyDescent="0.2">
      <c r="A281" s="31">
        <v>4650</v>
      </c>
      <c r="B281" s="32" t="s">
        <v>201</v>
      </c>
    </row>
    <row r="282" spans="1:2" x14ac:dyDescent="0.2">
      <c r="A282" s="31">
        <v>4651</v>
      </c>
      <c r="B282" s="32" t="s">
        <v>202</v>
      </c>
    </row>
    <row r="283" spans="1:2" x14ac:dyDescent="0.2">
      <c r="A283" s="31">
        <v>5001</v>
      </c>
      <c r="B283" s="32" t="s">
        <v>224</v>
      </c>
    </row>
    <row r="284" spans="1:2" x14ac:dyDescent="0.2">
      <c r="A284" s="31">
        <v>5006</v>
      </c>
      <c r="B284" s="32" t="s">
        <v>376</v>
      </c>
    </row>
    <row r="285" spans="1:2" x14ac:dyDescent="0.2">
      <c r="A285" s="31">
        <v>5007</v>
      </c>
      <c r="B285" s="32" t="s">
        <v>377</v>
      </c>
    </row>
    <row r="286" spans="1:2" x14ac:dyDescent="0.2">
      <c r="A286" s="31">
        <v>5014</v>
      </c>
      <c r="B286" s="32" t="s">
        <v>225</v>
      </c>
    </row>
    <row r="287" spans="1:2" x14ac:dyDescent="0.2">
      <c r="A287" s="31">
        <v>5020</v>
      </c>
      <c r="B287" s="32" t="s">
        <v>226</v>
      </c>
    </row>
    <row r="288" spans="1:2" x14ac:dyDescent="0.2">
      <c r="A288" s="31">
        <v>5021</v>
      </c>
      <c r="B288" s="32" t="s">
        <v>227</v>
      </c>
    </row>
    <row r="289" spans="1:2" x14ac:dyDescent="0.2">
      <c r="A289" s="31">
        <v>5022</v>
      </c>
      <c r="B289" s="32" t="s">
        <v>228</v>
      </c>
    </row>
    <row r="290" spans="1:2" x14ac:dyDescent="0.2">
      <c r="A290" s="31">
        <v>5025</v>
      </c>
      <c r="B290" s="32" t="s">
        <v>229</v>
      </c>
    </row>
    <row r="291" spans="1:2" x14ac:dyDescent="0.2">
      <c r="A291" s="31">
        <v>5026</v>
      </c>
      <c r="B291" s="32" t="s">
        <v>230</v>
      </c>
    </row>
    <row r="292" spans="1:2" x14ac:dyDescent="0.2">
      <c r="A292" s="31">
        <v>5027</v>
      </c>
      <c r="B292" s="32" t="s">
        <v>231</v>
      </c>
    </row>
    <row r="293" spans="1:2" x14ac:dyDescent="0.2">
      <c r="A293" s="31">
        <v>5028</v>
      </c>
      <c r="B293" s="32" t="s">
        <v>232</v>
      </c>
    </row>
    <row r="294" spans="1:2" x14ac:dyDescent="0.2">
      <c r="A294" s="31">
        <v>5029</v>
      </c>
      <c r="B294" s="32" t="s">
        <v>233</v>
      </c>
    </row>
    <row r="295" spans="1:2" x14ac:dyDescent="0.2">
      <c r="A295" s="31">
        <v>5031</v>
      </c>
      <c r="B295" s="32" t="s">
        <v>234</v>
      </c>
    </row>
    <row r="296" spans="1:2" x14ac:dyDescent="0.2">
      <c r="A296" s="31">
        <v>5032</v>
      </c>
      <c r="B296" s="32" t="s">
        <v>235</v>
      </c>
    </row>
    <row r="297" spans="1:2" x14ac:dyDescent="0.2">
      <c r="A297" s="31">
        <v>5033</v>
      </c>
      <c r="B297" s="32" t="s">
        <v>236</v>
      </c>
    </row>
    <row r="298" spans="1:2" x14ac:dyDescent="0.2">
      <c r="A298" s="31">
        <v>5034</v>
      </c>
      <c r="B298" s="32" t="s">
        <v>237</v>
      </c>
    </row>
    <row r="299" spans="1:2" x14ac:dyDescent="0.2">
      <c r="A299" s="31">
        <v>5035</v>
      </c>
      <c r="B299" s="32" t="s">
        <v>238</v>
      </c>
    </row>
    <row r="300" spans="1:2" x14ac:dyDescent="0.2">
      <c r="A300" s="31">
        <v>5036</v>
      </c>
      <c r="B300" s="32" t="s">
        <v>239</v>
      </c>
    </row>
    <row r="301" spans="1:2" x14ac:dyDescent="0.2">
      <c r="A301" s="31">
        <v>5037</v>
      </c>
      <c r="B301" s="32" t="s">
        <v>240</v>
      </c>
    </row>
    <row r="302" spans="1:2" x14ac:dyDescent="0.2">
      <c r="A302" s="31">
        <v>5038</v>
      </c>
      <c r="B302" s="32" t="s">
        <v>241</v>
      </c>
    </row>
    <row r="303" spans="1:2" x14ac:dyDescent="0.2">
      <c r="A303" s="31">
        <v>5041</v>
      </c>
      <c r="B303" s="32" t="s">
        <v>242</v>
      </c>
    </row>
    <row r="304" spans="1:2" x14ac:dyDescent="0.2">
      <c r="A304" s="31">
        <v>5042</v>
      </c>
      <c r="B304" s="32" t="s">
        <v>243</v>
      </c>
    </row>
    <row r="305" spans="1:2" x14ac:dyDescent="0.2">
      <c r="A305" s="31">
        <v>5043</v>
      </c>
      <c r="B305" s="32" t="s">
        <v>244</v>
      </c>
    </row>
    <row r="306" spans="1:2" x14ac:dyDescent="0.2">
      <c r="A306" s="31">
        <v>5044</v>
      </c>
      <c r="B306" s="32" t="s">
        <v>245</v>
      </c>
    </row>
    <row r="307" spans="1:2" x14ac:dyDescent="0.2">
      <c r="A307" s="31">
        <v>5045</v>
      </c>
      <c r="B307" s="32" t="s">
        <v>246</v>
      </c>
    </row>
    <row r="308" spans="1:2" x14ac:dyDescent="0.2">
      <c r="A308" s="31">
        <v>5046</v>
      </c>
      <c r="B308" s="32" t="s">
        <v>247</v>
      </c>
    </row>
    <row r="309" spans="1:2" x14ac:dyDescent="0.2">
      <c r="A309" s="31">
        <v>5047</v>
      </c>
      <c r="B309" s="32" t="s">
        <v>248</v>
      </c>
    </row>
    <row r="310" spans="1:2" x14ac:dyDescent="0.2">
      <c r="A310" s="31">
        <v>5049</v>
      </c>
      <c r="B310" s="32" t="s">
        <v>249</v>
      </c>
    </row>
    <row r="311" spans="1:2" x14ac:dyDescent="0.2">
      <c r="A311" s="31">
        <v>5052</v>
      </c>
      <c r="B311" s="32" t="s">
        <v>250</v>
      </c>
    </row>
    <row r="312" spans="1:2" x14ac:dyDescent="0.2">
      <c r="A312" s="31">
        <v>5053</v>
      </c>
      <c r="B312" s="32" t="s">
        <v>251</v>
      </c>
    </row>
    <row r="313" spans="1:2" x14ac:dyDescent="0.2">
      <c r="A313" s="31">
        <v>5054</v>
      </c>
      <c r="B313" s="32" t="s">
        <v>378</v>
      </c>
    </row>
    <row r="314" spans="1:2" x14ac:dyDescent="0.2">
      <c r="A314" s="31">
        <v>5055</v>
      </c>
      <c r="B314" s="32" t="s">
        <v>379</v>
      </c>
    </row>
    <row r="315" spans="1:2" x14ac:dyDescent="0.2">
      <c r="A315" s="31">
        <v>5056</v>
      </c>
      <c r="B315" s="32" t="s">
        <v>380</v>
      </c>
    </row>
    <row r="316" spans="1:2" x14ac:dyDescent="0.2">
      <c r="A316" s="31">
        <v>5057</v>
      </c>
      <c r="B316" s="32" t="s">
        <v>381</v>
      </c>
    </row>
    <row r="317" spans="1:2" x14ac:dyDescent="0.2">
      <c r="A317" s="31">
        <v>5058</v>
      </c>
      <c r="B317" s="32" t="s">
        <v>382</v>
      </c>
    </row>
    <row r="318" spans="1:2" x14ac:dyDescent="0.2">
      <c r="A318" s="31">
        <v>5059</v>
      </c>
      <c r="B318" s="32" t="s">
        <v>383</v>
      </c>
    </row>
    <row r="319" spans="1:2" x14ac:dyDescent="0.2">
      <c r="A319" s="31">
        <v>5060</v>
      </c>
      <c r="B319" s="32" t="s">
        <v>384</v>
      </c>
    </row>
    <row r="320" spans="1:2" x14ac:dyDescent="0.2">
      <c r="A320" s="31">
        <v>5061</v>
      </c>
      <c r="B320" s="32" t="s">
        <v>221</v>
      </c>
    </row>
    <row r="321" spans="1:2" x14ac:dyDescent="0.2">
      <c r="A321" s="31">
        <v>5401</v>
      </c>
      <c r="B321" s="32" t="s">
        <v>289</v>
      </c>
    </row>
    <row r="322" spans="1:2" x14ac:dyDescent="0.2">
      <c r="A322" s="31">
        <v>5402</v>
      </c>
      <c r="B322" s="32" t="s">
        <v>290</v>
      </c>
    </row>
    <row r="323" spans="1:2" x14ac:dyDescent="0.2">
      <c r="A323" s="31">
        <v>5403</v>
      </c>
      <c r="B323" s="32" t="s">
        <v>311</v>
      </c>
    </row>
    <row r="324" spans="1:2" x14ac:dyDescent="0.2">
      <c r="A324" s="31">
        <v>5404</v>
      </c>
      <c r="B324" s="32" t="s">
        <v>308</v>
      </c>
    </row>
    <row r="325" spans="1:2" x14ac:dyDescent="0.2">
      <c r="A325" s="31">
        <v>5405</v>
      </c>
      <c r="B325" s="32" t="s">
        <v>309</v>
      </c>
    </row>
    <row r="326" spans="1:2" x14ac:dyDescent="0.2">
      <c r="A326" s="31">
        <v>5406</v>
      </c>
      <c r="B326" s="32" t="s">
        <v>385</v>
      </c>
    </row>
    <row r="327" spans="1:2" x14ac:dyDescent="0.2">
      <c r="A327" s="31">
        <v>5411</v>
      </c>
      <c r="B327" s="32" t="s">
        <v>291</v>
      </c>
    </row>
    <row r="328" spans="1:2" x14ac:dyDescent="0.2">
      <c r="A328" s="31">
        <v>5412</v>
      </c>
      <c r="B328" s="32" t="s">
        <v>386</v>
      </c>
    </row>
    <row r="329" spans="1:2" x14ac:dyDescent="0.2">
      <c r="A329" s="31">
        <v>5413</v>
      </c>
      <c r="B329" s="32" t="s">
        <v>292</v>
      </c>
    </row>
    <row r="330" spans="1:2" x14ac:dyDescent="0.2">
      <c r="A330" s="31">
        <v>5414</v>
      </c>
      <c r="B330" s="32" t="s">
        <v>293</v>
      </c>
    </row>
    <row r="331" spans="1:2" x14ac:dyDescent="0.2">
      <c r="A331" s="31">
        <v>5415</v>
      </c>
      <c r="B331" s="32" t="s">
        <v>294</v>
      </c>
    </row>
    <row r="332" spans="1:2" x14ac:dyDescent="0.2">
      <c r="A332" s="31">
        <v>5416</v>
      </c>
      <c r="B332" s="32" t="s">
        <v>295</v>
      </c>
    </row>
    <row r="333" spans="1:2" x14ac:dyDescent="0.2">
      <c r="A333" s="31">
        <v>5417</v>
      </c>
      <c r="B333" s="32" t="s">
        <v>296</v>
      </c>
    </row>
    <row r="334" spans="1:2" x14ac:dyDescent="0.2">
      <c r="A334" s="31">
        <v>5418</v>
      </c>
      <c r="B334" s="32" t="s">
        <v>297</v>
      </c>
    </row>
    <row r="335" spans="1:2" x14ac:dyDescent="0.2">
      <c r="A335" s="31">
        <v>5419</v>
      </c>
      <c r="B335" s="32" t="s">
        <v>298</v>
      </c>
    </row>
    <row r="336" spans="1:2" x14ac:dyDescent="0.2">
      <c r="A336" s="31">
        <v>5420</v>
      </c>
      <c r="B336" s="32" t="s">
        <v>299</v>
      </c>
    </row>
    <row r="337" spans="1:2" x14ac:dyDescent="0.2">
      <c r="A337" s="31">
        <v>5421</v>
      </c>
      <c r="B337" s="32" t="s">
        <v>387</v>
      </c>
    </row>
    <row r="338" spans="1:2" x14ac:dyDescent="0.2">
      <c r="A338" s="31">
        <v>5422</v>
      </c>
      <c r="B338" s="32" t="s">
        <v>300</v>
      </c>
    </row>
    <row r="339" spans="1:2" x14ac:dyDescent="0.2">
      <c r="A339" s="31">
        <v>5423</v>
      </c>
      <c r="B339" s="32" t="s">
        <v>301</v>
      </c>
    </row>
    <row r="340" spans="1:2" x14ac:dyDescent="0.2">
      <c r="A340" s="31">
        <v>5424</v>
      </c>
      <c r="B340" s="32" t="s">
        <v>302</v>
      </c>
    </row>
    <row r="341" spans="1:2" x14ac:dyDescent="0.2">
      <c r="A341" s="31">
        <v>5425</v>
      </c>
      <c r="B341" s="32" t="s">
        <v>303</v>
      </c>
    </row>
    <row r="342" spans="1:2" x14ac:dyDescent="0.2">
      <c r="A342" s="31">
        <v>5426</v>
      </c>
      <c r="B342" s="32" t="s">
        <v>304</v>
      </c>
    </row>
    <row r="343" spans="1:2" x14ac:dyDescent="0.2">
      <c r="A343" s="31">
        <v>5427</v>
      </c>
      <c r="B343" s="32" t="s">
        <v>305</v>
      </c>
    </row>
    <row r="344" spans="1:2" x14ac:dyDescent="0.2">
      <c r="A344" s="31">
        <v>5428</v>
      </c>
      <c r="B344" s="32" t="s">
        <v>306</v>
      </c>
    </row>
    <row r="345" spans="1:2" x14ac:dyDescent="0.2">
      <c r="A345" s="31">
        <v>5429</v>
      </c>
      <c r="B345" s="32" t="s">
        <v>307</v>
      </c>
    </row>
    <row r="346" spans="1:2" x14ac:dyDescent="0.2">
      <c r="A346" s="31">
        <v>5430</v>
      </c>
      <c r="B346" s="32" t="s">
        <v>310</v>
      </c>
    </row>
    <row r="347" spans="1:2" x14ac:dyDescent="0.2">
      <c r="A347" s="31">
        <v>5432</v>
      </c>
      <c r="B347" s="32" t="s">
        <v>312</v>
      </c>
    </row>
    <row r="348" spans="1:2" x14ac:dyDescent="0.2">
      <c r="A348" s="31">
        <v>5433</v>
      </c>
      <c r="B348" s="32" t="s">
        <v>313</v>
      </c>
    </row>
    <row r="349" spans="1:2" x14ac:dyDescent="0.2">
      <c r="A349" s="31">
        <v>5434</v>
      </c>
      <c r="B349" s="32" t="s">
        <v>314</v>
      </c>
    </row>
    <row r="350" spans="1:2" x14ac:dyDescent="0.2">
      <c r="A350" s="31">
        <v>5435</v>
      </c>
      <c r="B350" s="32" t="s">
        <v>315</v>
      </c>
    </row>
    <row r="351" spans="1:2" x14ac:dyDescent="0.2">
      <c r="A351" s="31">
        <v>5436</v>
      </c>
      <c r="B351" s="32" t="s">
        <v>316</v>
      </c>
    </row>
    <row r="352" spans="1:2" x14ac:dyDescent="0.2">
      <c r="A352" s="31">
        <v>5437</v>
      </c>
      <c r="B352" s="32" t="s">
        <v>317</v>
      </c>
    </row>
    <row r="353" spans="1:2" x14ac:dyDescent="0.2">
      <c r="A353" s="31">
        <v>5438</v>
      </c>
      <c r="B353" s="32" t="s">
        <v>318</v>
      </c>
    </row>
    <row r="354" spans="1:2" x14ac:dyDescent="0.2">
      <c r="A354" s="31">
        <v>5439</v>
      </c>
      <c r="B354" s="32" t="s">
        <v>319</v>
      </c>
    </row>
    <row r="355" spans="1:2" x14ac:dyDescent="0.2">
      <c r="A355" s="31">
        <v>5440</v>
      </c>
      <c r="B355" s="32" t="s">
        <v>320</v>
      </c>
    </row>
    <row r="356" spans="1:2" x14ac:dyDescent="0.2">
      <c r="A356" s="31">
        <v>5441</v>
      </c>
      <c r="B356" s="32" t="s">
        <v>321</v>
      </c>
    </row>
    <row r="357" spans="1:2" x14ac:dyDescent="0.2">
      <c r="A357" s="31">
        <v>5442</v>
      </c>
      <c r="B357" s="32" t="s">
        <v>322</v>
      </c>
    </row>
    <row r="358" spans="1:2" x14ac:dyDescent="0.2">
      <c r="A358" s="31">
        <v>5443</v>
      </c>
      <c r="B358" s="32" t="s">
        <v>323</v>
      </c>
    </row>
    <row r="359" spans="1:2" x14ac:dyDescent="0.2">
      <c r="A359" s="31">
        <v>5444</v>
      </c>
      <c r="B359" s="32" t="s">
        <v>324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Innleggingsark</vt:lpstr>
      <vt:lpstr>Kvotientberegning</vt:lpstr>
      <vt:lpstr>Hjelpeark</vt:lpstr>
      <vt:lpstr>Hjelpeark sistemandat kvotient</vt:lpstr>
      <vt:lpstr>Kommuner</vt:lpstr>
      <vt:lpstr>Kvotientberegning!a</vt:lpstr>
      <vt:lpstr>Kvotientberegning!b</vt:lpstr>
    </vt:vector>
  </TitlesOfParts>
  <Company>Kommunenes Sentralforbund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</dc:creator>
  <cp:lastModifiedBy>Marianne Fromreide</cp:lastModifiedBy>
  <dcterms:created xsi:type="dcterms:W3CDTF">2004-01-14T13:24:32Z</dcterms:created>
  <dcterms:modified xsi:type="dcterms:W3CDTF">2019-09-13T08:22:46Z</dcterms:modified>
</cp:coreProperties>
</file>